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Workspace 2015-11-17\00 - FDE\CERL and IMCOM Classes\2020 RCx\Webinars\2020-05-27 Pumping Systems\"/>
    </mc:Choice>
  </mc:AlternateContent>
  <xr:revisionPtr revIDLastSave="0" documentId="13_ncr:1_{84A2F728-78F2-4398-BBF9-6ADA064D3699}" xr6:coauthVersionLast="45" xr6:coauthVersionMax="45" xr10:uidLastSave="{00000000-0000-0000-0000-000000000000}"/>
  <bookViews>
    <workbookView xWindow="57504" yWindow="-96" windowWidth="28992" windowHeight="15792" activeTab="1" xr2:uid="{2841558E-D17B-435B-BB7C-4FB80A001133}"/>
  </bookViews>
  <sheets>
    <sheet name="Head Estimate" sheetId="1" r:id="rId1"/>
    <sheet name="System Curv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2" l="1"/>
  <c r="F42" i="2"/>
  <c r="F41" i="2"/>
  <c r="F40" i="2"/>
  <c r="F39" i="2"/>
  <c r="F38" i="2"/>
  <c r="F37" i="2"/>
  <c r="F36" i="2"/>
  <c r="F35" i="2"/>
  <c r="F34" i="2"/>
  <c r="F33" i="2"/>
  <c r="F31" i="2"/>
  <c r="F30" i="2"/>
  <c r="F26" i="2"/>
  <c r="F32" i="2"/>
  <c r="E32" i="2"/>
  <c r="B43" i="2"/>
  <c r="B42" i="2"/>
  <c r="B41" i="2"/>
  <c r="B40" i="2"/>
  <c r="B39" i="2"/>
  <c r="B38" i="2"/>
  <c r="B37" i="2"/>
  <c r="B36" i="2"/>
  <c r="B35" i="2"/>
  <c r="B34" i="2"/>
  <c r="B33" i="2"/>
  <c r="B31" i="2"/>
  <c r="B30" i="2"/>
  <c r="B32" i="2"/>
  <c r="A32" i="2"/>
  <c r="D2" i="1"/>
  <c r="C2" i="1" s="1"/>
  <c r="C3" i="1" l="1"/>
  <c r="C5" i="1" s="1"/>
  <c r="C7" i="1" s="1"/>
  <c r="B2" i="1"/>
  <c r="B3" i="1" s="1"/>
  <c r="B5" i="1" l="1"/>
  <c r="B7" i="1" s="1"/>
</calcChain>
</file>

<file path=xl/sharedStrings.xml><?xml version="1.0" encoding="utf-8"?>
<sst xmlns="http://schemas.openxmlformats.org/spreadsheetml/2006/main" count="24" uniqueCount="18">
  <si>
    <t>Item</t>
  </si>
  <si>
    <t>Pipe</t>
  </si>
  <si>
    <t>Fittings</t>
  </si>
  <si>
    <t xml:space="preserve">Chiller tube bundle </t>
  </si>
  <si>
    <t>Lineal feet of pipe</t>
  </si>
  <si>
    <t>Low end friction rate, ft.w.c. per 100 linear feet of pipe</t>
  </si>
  <si>
    <t>High end friction rate, ft.w.c. per 100 linear feet of pipe</t>
  </si>
  <si>
    <t>Design value</t>
  </si>
  <si>
    <t xml:space="preserve">Wasted head at design flow </t>
  </si>
  <si>
    <t>Flow Rate, gpm</t>
  </si>
  <si>
    <t>Head, ft.w.c.</t>
  </si>
  <si>
    <t>Known point</t>
  </si>
  <si>
    <t>gpm</t>
  </si>
  <si>
    <t>ft.w.c</t>
  </si>
  <si>
    <t>Given</t>
  </si>
  <si>
    <t xml:space="preserve">Extra pressure drop at TDV - </t>
  </si>
  <si>
    <t>Low End Head, ft.w.c.</t>
  </si>
  <si>
    <t>High End Head, ft.w.c.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</si>
</sst>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omic Sans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0" fontId="0" fillId="2" borderId="0" xfId="0" applyFill="1"/>
    <xf numFmtId="4" fontId="0" fillId="2" borderId="0" xfId="0" applyNumberFormat="1" applyFill="1" applyAlignment="1">
      <alignment horizontal="center" vertical="top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System 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'System Curve'!$A$30:$A$43</c:f>
              <c:numCache>
                <c:formatCode>#,##0</c:formatCode>
                <c:ptCount val="14"/>
                <c:pt idx="0">
                  <c:v>1400</c:v>
                </c:pt>
                <c:pt idx="1">
                  <c:v>1200</c:v>
                </c:pt>
                <c:pt idx="2">
                  <c:v>1100</c:v>
                </c:pt>
                <c:pt idx="3">
                  <c:v>800</c:v>
                </c:pt>
                <c:pt idx="4">
                  <c:v>600</c:v>
                </c:pt>
                <c:pt idx="5">
                  <c:v>400</c:v>
                </c:pt>
                <c:pt idx="6">
                  <c:v>300</c:v>
                </c:pt>
                <c:pt idx="7">
                  <c:v>200</c:v>
                </c:pt>
                <c:pt idx="8">
                  <c:v>150</c:v>
                </c:pt>
                <c:pt idx="9">
                  <c:v>100</c:v>
                </c:pt>
                <c:pt idx="10">
                  <c:v>75</c:v>
                </c:pt>
                <c:pt idx="11">
                  <c:v>50</c:v>
                </c:pt>
                <c:pt idx="12">
                  <c:v>25</c:v>
                </c:pt>
                <c:pt idx="13">
                  <c:v>0</c:v>
                </c:pt>
              </c:numCache>
            </c:numRef>
          </c:xVal>
          <c:yVal>
            <c:numRef>
              <c:f>'System Curve'!$B$30:$B$43</c:f>
              <c:numCache>
                <c:formatCode>#,##0.00</c:formatCode>
                <c:ptCount val="14"/>
                <c:pt idx="0">
                  <c:v>64.793388429752071</c:v>
                </c:pt>
                <c:pt idx="1">
                  <c:v>47.603305785123958</c:v>
                </c:pt>
                <c:pt idx="2">
                  <c:v>40</c:v>
                </c:pt>
                <c:pt idx="3">
                  <c:v>21.15702479338843</c:v>
                </c:pt>
                <c:pt idx="4">
                  <c:v>11.900826446280989</c:v>
                </c:pt>
                <c:pt idx="5">
                  <c:v>5.2892561983471076</c:v>
                </c:pt>
                <c:pt idx="6">
                  <c:v>2.9752066115702474</c:v>
                </c:pt>
                <c:pt idx="7">
                  <c:v>1.3223140495867769</c:v>
                </c:pt>
                <c:pt idx="8">
                  <c:v>0.74380165289256184</c:v>
                </c:pt>
                <c:pt idx="9">
                  <c:v>0.33057851239669422</c:v>
                </c:pt>
                <c:pt idx="10">
                  <c:v>0.18595041322314046</c:v>
                </c:pt>
                <c:pt idx="11">
                  <c:v>8.2644628099173556E-2</c:v>
                </c:pt>
                <c:pt idx="12">
                  <c:v>2.0661157024793389E-2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92-434B-AC15-01E1C4FF7A3F}"/>
            </c:ext>
          </c:extLst>
        </c:ser>
        <c:ser>
          <c:idx val="1"/>
          <c:order val="1"/>
          <c:tx>
            <c:v>Desired System Curve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'System Curve'!$E$30:$E$43</c:f>
              <c:numCache>
                <c:formatCode>#,##0</c:formatCode>
                <c:ptCount val="14"/>
                <c:pt idx="0">
                  <c:v>1400</c:v>
                </c:pt>
                <c:pt idx="1">
                  <c:v>1200</c:v>
                </c:pt>
                <c:pt idx="2">
                  <c:v>1100</c:v>
                </c:pt>
                <c:pt idx="3">
                  <c:v>800</c:v>
                </c:pt>
                <c:pt idx="4">
                  <c:v>600</c:v>
                </c:pt>
                <c:pt idx="5">
                  <c:v>400</c:v>
                </c:pt>
                <c:pt idx="6">
                  <c:v>300</c:v>
                </c:pt>
                <c:pt idx="7">
                  <c:v>200</c:v>
                </c:pt>
                <c:pt idx="8">
                  <c:v>150</c:v>
                </c:pt>
                <c:pt idx="9">
                  <c:v>100</c:v>
                </c:pt>
                <c:pt idx="10">
                  <c:v>75</c:v>
                </c:pt>
                <c:pt idx="11">
                  <c:v>50</c:v>
                </c:pt>
                <c:pt idx="12">
                  <c:v>25</c:v>
                </c:pt>
                <c:pt idx="13">
                  <c:v>0</c:v>
                </c:pt>
              </c:numCache>
            </c:numRef>
          </c:xVal>
          <c:yVal>
            <c:numRef>
              <c:f>'System Curve'!$F$30:$F$43</c:f>
              <c:numCache>
                <c:formatCode>#,##0.00</c:formatCode>
                <c:ptCount val="14"/>
                <c:pt idx="0">
                  <c:v>45.355371900826441</c:v>
                </c:pt>
                <c:pt idx="1">
                  <c:v>33.322314049586772</c:v>
                </c:pt>
                <c:pt idx="2">
                  <c:v>28</c:v>
                </c:pt>
                <c:pt idx="3">
                  <c:v>14.809917355371901</c:v>
                </c:pt>
                <c:pt idx="4">
                  <c:v>8.3305785123966931</c:v>
                </c:pt>
                <c:pt idx="5">
                  <c:v>3.7024793388429753</c:v>
                </c:pt>
                <c:pt idx="6">
                  <c:v>2.0826446280991733</c:v>
                </c:pt>
                <c:pt idx="7">
                  <c:v>0.92561983471074383</c:v>
                </c:pt>
                <c:pt idx="8">
                  <c:v>0.52066115702479332</c:v>
                </c:pt>
                <c:pt idx="9">
                  <c:v>0.23140495867768596</c:v>
                </c:pt>
                <c:pt idx="10">
                  <c:v>0.13016528925619833</c:v>
                </c:pt>
                <c:pt idx="11">
                  <c:v>5.7851239669421489E-2</c:v>
                </c:pt>
                <c:pt idx="12">
                  <c:v>1.4462809917355372E-2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92-434B-AC15-01E1C4FF7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508520"/>
        <c:axId val="814512128"/>
      </c:scatterChart>
      <c:valAx>
        <c:axId val="814508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512128"/>
        <c:crosses val="autoZero"/>
        <c:crossBetween val="midCat"/>
      </c:valAx>
      <c:valAx>
        <c:axId val="81451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508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201930</xdr:colOff>
          <xdr:row>22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7</xdr:col>
      <xdr:colOff>0</xdr:colOff>
      <xdr:row>23</xdr:row>
      <xdr:rowOff>62723</xdr:rowOff>
    </xdr:from>
    <xdr:to>
      <xdr:col>14</xdr:col>
      <xdr:colOff>125730</xdr:colOff>
      <xdr:row>44</xdr:row>
      <xdr:rowOff>21166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</xdr:colOff>
      <xdr:row>43</xdr:row>
      <xdr:rowOff>215901</xdr:rowOff>
    </xdr:from>
    <xdr:to>
      <xdr:col>9</xdr:col>
      <xdr:colOff>573091</xdr:colOff>
      <xdr:row>71</xdr:row>
      <xdr:rowOff>77895</xdr:rowOff>
    </xdr:to>
    <xdr:grpSp>
      <xdr:nvGrpSpPr>
        <xdr:cNvPr id="2056" name="Group 2055">
          <a:extLst>
            <a:ext uri="{FF2B5EF4-FFF2-40B4-BE49-F238E27FC236}">
              <a16:creationId xmlns:a16="http://schemas.microsoft.com/office/drawing/2014/main" id="{F16A2CB1-CAD4-4A93-BB93-58D2BEE4FC0B}"/>
            </a:ext>
          </a:extLst>
        </xdr:cNvPr>
        <xdr:cNvGrpSpPr/>
      </xdr:nvGrpSpPr>
      <xdr:grpSpPr>
        <a:xfrm>
          <a:off x="6350" y="9541609"/>
          <a:ext cx="8784618" cy="5934548"/>
          <a:chOff x="6350" y="9541609"/>
          <a:chExt cx="8784618" cy="5934548"/>
        </a:xfrm>
      </xdr:grpSpPr>
      <xdr:grpSp>
        <xdr:nvGrpSpPr>
          <xdr:cNvPr id="2054" name="Group 2053">
            <a:extLst>
              <a:ext uri="{FF2B5EF4-FFF2-40B4-BE49-F238E27FC236}">
                <a16:creationId xmlns:a16="http://schemas.microsoft.com/office/drawing/2014/main" id="{3B32C261-55F8-4674-94F0-AAFA5C5F7748}"/>
              </a:ext>
            </a:extLst>
          </xdr:cNvPr>
          <xdr:cNvGrpSpPr/>
        </xdr:nvGrpSpPr>
        <xdr:grpSpPr>
          <a:xfrm>
            <a:off x="6350" y="9541609"/>
            <a:ext cx="8784618" cy="5934548"/>
            <a:chOff x="6350" y="9541609"/>
            <a:chExt cx="8784618" cy="5934548"/>
          </a:xfrm>
        </xdr:grpSpPr>
        <xdr:pic>
          <xdr:nvPicPr>
            <xdr:cNvPr id="4" name="Picture 3" descr="A close up of a map&#10;&#10;Description automatically generated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350" y="9541609"/>
              <a:ext cx="8784618" cy="5934548"/>
            </a:xfrm>
            <a:prstGeom prst="rect">
              <a:avLst/>
            </a:prstGeom>
          </xdr:spPr>
        </xdr:pic>
        <xdr:sp macro="" textlink="">
          <xdr:nvSpPr>
            <xdr:cNvPr id="3" name="Oval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>
              <a:spLocks noChangeAspect="1"/>
            </xdr:cNvSpPr>
          </xdr:nvSpPr>
          <xdr:spPr>
            <a:xfrm>
              <a:off x="4726158" y="12772749"/>
              <a:ext cx="137894" cy="136019"/>
            </a:xfrm>
            <a:prstGeom prst="ellipse">
              <a:avLst/>
            </a:prstGeom>
            <a:solidFill>
              <a:schemeClr val="accent4"/>
            </a:solidFill>
            <a:ln>
              <a:solidFill>
                <a:schemeClr val="accent4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Oval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>
              <a:spLocks noChangeAspect="1"/>
            </xdr:cNvSpPr>
          </xdr:nvSpPr>
          <xdr:spPr>
            <a:xfrm>
              <a:off x="3261424" y="13889860"/>
              <a:ext cx="136591" cy="137160"/>
            </a:xfrm>
            <a:prstGeom prst="ellipse">
              <a:avLst/>
            </a:prstGeom>
            <a:solidFill>
              <a:schemeClr val="accent4"/>
            </a:solidFill>
            <a:ln>
              <a:solidFill>
                <a:schemeClr val="accent4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5" name="Freeform: Shape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3359638" y="12838071"/>
              <a:ext cx="1445684" cy="1118252"/>
            </a:xfrm>
            <a:custGeom>
              <a:avLst/>
              <a:gdLst>
                <a:gd name="connsiteX0" fmla="*/ 1445684 w 1445684"/>
                <a:gd name="connsiteY0" fmla="*/ 0 h 1123950"/>
                <a:gd name="connsiteX1" fmla="*/ 965200 w 1445684"/>
                <a:gd name="connsiteY1" fmla="*/ 465667 h 1123950"/>
                <a:gd name="connsiteX2" fmla="*/ 696384 w 1445684"/>
                <a:gd name="connsiteY2" fmla="*/ 656167 h 1123950"/>
                <a:gd name="connsiteX3" fmla="*/ 0 w 1445684"/>
                <a:gd name="connsiteY3" fmla="*/ 1123950 h 11239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445684" h="1123950">
                  <a:moveTo>
                    <a:pt x="1445684" y="0"/>
                  </a:moveTo>
                  <a:cubicBezTo>
                    <a:pt x="1267883" y="178153"/>
                    <a:pt x="1090083" y="356306"/>
                    <a:pt x="965200" y="465667"/>
                  </a:cubicBezTo>
                  <a:cubicBezTo>
                    <a:pt x="840317" y="575028"/>
                    <a:pt x="857251" y="546453"/>
                    <a:pt x="696384" y="656167"/>
                  </a:cubicBezTo>
                  <a:cubicBezTo>
                    <a:pt x="535517" y="765881"/>
                    <a:pt x="112536" y="1052336"/>
                    <a:pt x="0" y="1123950"/>
                  </a:cubicBezTo>
                </a:path>
              </a:pathLst>
            </a:custGeom>
            <a:noFill/>
            <a:ln w="28575">
              <a:solidFill>
                <a:schemeClr val="accent4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" name="Oval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>
              <a:spLocks noChangeAspect="1"/>
            </xdr:cNvSpPr>
          </xdr:nvSpPr>
          <xdr:spPr>
            <a:xfrm>
              <a:off x="3965005" y="13040133"/>
              <a:ext cx="136591" cy="13716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cxnSp macro="">
          <xdr:nvCxnSpPr>
            <xdr:cNvPr id="14" name="Straight Connector 13">
              <a:extLst>
                <a:ext uri="{FF2B5EF4-FFF2-40B4-BE49-F238E27FC236}">
                  <a16:creationId xmlns:a16="http://schemas.microsoft.com/office/drawing/2014/main" id="{EC1C464F-E9B4-4DB4-AD3B-6BAA7C70A8E6}"/>
                </a:ext>
              </a:extLst>
            </xdr:cNvPr>
            <xdr:cNvCxnSpPr>
              <a:cxnSpLocks/>
              <a:stCxn id="13" idx="2"/>
            </xdr:cNvCxnSpPr>
          </xdr:nvCxnSpPr>
          <xdr:spPr>
            <a:xfrm>
              <a:off x="3642670" y="12513924"/>
              <a:ext cx="320036" cy="498691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chemeClr val="accent1"/>
              </a:solidFill>
              <a:tailEnd type="arrow" w="lg" len="sm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</xdr:cxnSp>
        <xdr:sp macro="" textlink="">
          <xdr:nvSpPr>
            <xdr:cNvPr id="17" name="TextBox 8">
              <a:extLst>
                <a:ext uri="{FF2B5EF4-FFF2-40B4-BE49-F238E27FC236}">
                  <a16:creationId xmlns:a16="http://schemas.microsoft.com/office/drawing/2014/main" id="{E4DC7C64-0AF9-48A4-9D06-67F0E2F22AD1}"/>
                </a:ext>
              </a:extLst>
            </xdr:cNvPr>
            <xdr:cNvSpPr txBox="1"/>
          </xdr:nvSpPr>
          <xdr:spPr>
            <a:xfrm>
              <a:off x="5314096" y="13387265"/>
              <a:ext cx="1869219" cy="655949"/>
            </a:xfrm>
            <a:prstGeom prst="rect">
              <a:avLst/>
            </a:prstGeom>
            <a:solidFill>
              <a:schemeClr val="bg1">
                <a:alpha val="75000"/>
              </a:schemeClr>
            </a:solidFill>
            <a:ln w="38100">
              <a:solidFill>
                <a:schemeClr val="accent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Projected Impeller Line</a:t>
              </a:r>
            </a:p>
          </xdr:txBody>
        </xdr:sp>
        <xdr:cxnSp macro="">
          <xdr:nvCxnSpPr>
            <xdr:cNvPr id="18" name="Straight Connector 17">
              <a:extLst>
                <a:ext uri="{FF2B5EF4-FFF2-40B4-BE49-F238E27FC236}">
                  <a16:creationId xmlns:a16="http://schemas.microsoft.com/office/drawing/2014/main" id="{6BD2B16D-4654-4B51-93BF-24C33FF4A051}"/>
                </a:ext>
              </a:extLst>
            </xdr:cNvPr>
            <xdr:cNvCxnSpPr>
              <a:cxnSpLocks/>
              <a:stCxn id="17" idx="1"/>
            </xdr:cNvCxnSpPr>
          </xdr:nvCxnSpPr>
          <xdr:spPr>
            <a:xfrm flipH="1" flipV="1">
              <a:off x="4826977" y="13607562"/>
              <a:ext cx="487119" cy="107678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chemeClr val="accent1"/>
              </a:solidFill>
              <a:tailEnd type="arrow" w="lg" len="sm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</xdr:cxnSp>
        <xdr:sp macro="" textlink="">
          <xdr:nvSpPr>
            <xdr:cNvPr id="7" name="Oval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>
              <a:spLocks noChangeAspect="1"/>
            </xdr:cNvSpPr>
          </xdr:nvSpPr>
          <xdr:spPr>
            <a:xfrm>
              <a:off x="4263747" y="13210245"/>
              <a:ext cx="136591" cy="137160"/>
            </a:xfrm>
            <a:prstGeom prst="ellipse">
              <a:avLst/>
            </a:prstGeom>
            <a:solidFill>
              <a:schemeClr val="accent5"/>
            </a:solidFill>
            <a:ln>
              <a:solidFill>
                <a:schemeClr val="accent5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6" name="Oval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>
              <a:spLocks noChangeAspect="1"/>
            </xdr:cNvSpPr>
          </xdr:nvSpPr>
          <xdr:spPr>
            <a:xfrm>
              <a:off x="3987441" y="13421262"/>
              <a:ext cx="136591" cy="136020"/>
            </a:xfrm>
            <a:prstGeom prst="ellipse">
              <a:avLst/>
            </a:prstGeom>
            <a:solidFill>
              <a:schemeClr val="accent3"/>
            </a:solidFill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22" name="TextBox 8">
              <a:extLst>
                <a:ext uri="{FF2B5EF4-FFF2-40B4-BE49-F238E27FC236}">
                  <a16:creationId xmlns:a16="http://schemas.microsoft.com/office/drawing/2014/main" id="{7128D89D-C0F2-485D-8DF0-8C1EBDBD4F00}"/>
                </a:ext>
              </a:extLst>
            </xdr:cNvPr>
            <xdr:cNvSpPr txBox="1"/>
          </xdr:nvSpPr>
          <xdr:spPr>
            <a:xfrm>
              <a:off x="5487012" y="12551996"/>
              <a:ext cx="1869219" cy="655949"/>
            </a:xfrm>
            <a:prstGeom prst="rect">
              <a:avLst/>
            </a:prstGeom>
            <a:solidFill>
              <a:schemeClr val="bg1">
                <a:alpha val="75000"/>
              </a:schemeClr>
            </a:solidFill>
            <a:ln w="38100">
              <a:solidFill>
                <a:schemeClr val="accent5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Wide</a:t>
              </a:r>
              <a:r>
                <a:rPr lang="en-US" baseline="0"/>
                <a:t> Open Operating Point</a:t>
              </a:r>
              <a:endParaRPr lang="en-US"/>
            </a:p>
          </xdr:txBody>
        </xdr:sp>
        <xdr:cxnSp macro="">
          <xdr:nvCxnSpPr>
            <xdr:cNvPr id="23" name="Straight Connector 22">
              <a:extLst>
                <a:ext uri="{FF2B5EF4-FFF2-40B4-BE49-F238E27FC236}">
                  <a16:creationId xmlns:a16="http://schemas.microsoft.com/office/drawing/2014/main" id="{DE1F560E-F484-4005-BD8B-4C3EB67D1F80}"/>
                </a:ext>
              </a:extLst>
            </xdr:cNvPr>
            <xdr:cNvCxnSpPr>
              <a:cxnSpLocks/>
              <a:stCxn id="22" idx="1"/>
            </xdr:cNvCxnSpPr>
          </xdr:nvCxnSpPr>
          <xdr:spPr>
            <a:xfrm flipH="1">
              <a:off x="4510454" y="12879971"/>
              <a:ext cx="976558" cy="393483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chemeClr val="accent5"/>
              </a:solidFill>
              <a:tailEnd type="arrow" w="lg" len="sm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</xdr:cxnSp>
        <xdr:sp macro="" textlink="">
          <xdr:nvSpPr>
            <xdr:cNvPr id="25" name="TextBox 8">
              <a:extLst>
                <a:ext uri="{FF2B5EF4-FFF2-40B4-BE49-F238E27FC236}">
                  <a16:creationId xmlns:a16="http://schemas.microsoft.com/office/drawing/2014/main" id="{5BAF6115-772D-4AD5-9FE5-4ECEFC072F93}"/>
                </a:ext>
              </a:extLst>
            </xdr:cNvPr>
            <xdr:cNvSpPr txBox="1"/>
          </xdr:nvSpPr>
          <xdr:spPr>
            <a:xfrm>
              <a:off x="4437185" y="11277111"/>
              <a:ext cx="2599592" cy="655949"/>
            </a:xfrm>
            <a:prstGeom prst="rect">
              <a:avLst/>
            </a:prstGeom>
            <a:solidFill>
              <a:schemeClr val="bg1">
                <a:alpha val="75000"/>
              </a:schemeClr>
            </a:solidFill>
            <a:ln w="38100">
              <a:solidFill>
                <a:schemeClr val="accent4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System</a:t>
              </a:r>
              <a:r>
                <a:rPr lang="en-US" baseline="0"/>
                <a:t> Curve Plotted from Square Law</a:t>
              </a:r>
              <a:endParaRPr lang="en-US"/>
            </a:p>
          </xdr:txBody>
        </xdr:sp>
        <xdr:cxnSp macro="">
          <xdr:nvCxnSpPr>
            <xdr:cNvPr id="26" name="Straight Connector 25">
              <a:extLst>
                <a:ext uri="{FF2B5EF4-FFF2-40B4-BE49-F238E27FC236}">
                  <a16:creationId xmlns:a16="http://schemas.microsoft.com/office/drawing/2014/main" id="{66236346-1F17-44C7-8ABB-E945248409EC}"/>
                </a:ext>
              </a:extLst>
            </xdr:cNvPr>
            <xdr:cNvCxnSpPr>
              <a:cxnSpLocks/>
              <a:stCxn id="25" idx="2"/>
            </xdr:cNvCxnSpPr>
          </xdr:nvCxnSpPr>
          <xdr:spPr>
            <a:xfrm flipH="1">
              <a:off x="4862146" y="11933060"/>
              <a:ext cx="874835" cy="815786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chemeClr val="accent4"/>
              </a:solidFill>
              <a:tailEnd type="arrow" w="lg" len="sm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</xdr:cxnSp>
        <xdr:sp macro="" textlink="">
          <xdr:nvSpPr>
            <xdr:cNvPr id="33" name="TextBox 8">
              <a:extLst>
                <a:ext uri="{FF2B5EF4-FFF2-40B4-BE49-F238E27FC236}">
                  <a16:creationId xmlns:a16="http://schemas.microsoft.com/office/drawing/2014/main" id="{62E022A3-15C6-4759-A5E4-D58FE5A3E4ED}"/>
                </a:ext>
              </a:extLst>
            </xdr:cNvPr>
            <xdr:cNvSpPr txBox="1"/>
          </xdr:nvSpPr>
          <xdr:spPr>
            <a:xfrm>
              <a:off x="542192" y="12634057"/>
              <a:ext cx="2529254" cy="1219565"/>
            </a:xfrm>
            <a:prstGeom prst="rect">
              <a:avLst/>
            </a:prstGeom>
            <a:solidFill>
              <a:schemeClr val="bg1">
                <a:alpha val="75000"/>
              </a:schemeClr>
            </a:solidFill>
            <a:ln w="38100">
              <a:solidFill>
                <a:schemeClr val="accent3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/>
                <a:t>Estimated</a:t>
              </a:r>
              <a:r>
                <a:rPr lang="en-US" baseline="0"/>
                <a:t> Head Requirement at Design Flow; a.k.a. the Optimization Target</a:t>
              </a:r>
              <a:endParaRPr lang="en-US"/>
            </a:p>
          </xdr:txBody>
        </xdr:sp>
        <xdr:cxnSp macro="">
          <xdr:nvCxnSpPr>
            <xdr:cNvPr id="34" name="Straight Connector 33">
              <a:extLst>
                <a:ext uri="{FF2B5EF4-FFF2-40B4-BE49-F238E27FC236}">
                  <a16:creationId xmlns:a16="http://schemas.microsoft.com/office/drawing/2014/main" id="{68AD0D4B-22F0-4113-B40B-7D4AB587CA16}"/>
                </a:ext>
              </a:extLst>
            </xdr:cNvPr>
            <xdr:cNvCxnSpPr>
              <a:cxnSpLocks/>
              <a:stCxn id="33" idx="3"/>
            </xdr:cNvCxnSpPr>
          </xdr:nvCxnSpPr>
          <xdr:spPr>
            <a:xfrm>
              <a:off x="3071446" y="13243840"/>
              <a:ext cx="873369" cy="243560"/>
            </a:xfrm>
            <a:prstGeom prst="line">
              <a:avLst/>
            </a:prstGeom>
            <a:solidFill>
              <a:schemeClr val="bg1"/>
            </a:solidFill>
            <a:ln w="38100">
              <a:solidFill>
                <a:schemeClr val="accent3"/>
              </a:solidFill>
              <a:tailEnd type="arrow" w="lg" len="sm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</xdr:cxnSp>
      </xdr:grpSp>
      <xdr:sp macro="" textlink="">
        <xdr:nvSpPr>
          <xdr:cNvPr id="9" name="Freeform: Shap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3560722" y="12924854"/>
            <a:ext cx="1178983" cy="654865"/>
          </a:xfrm>
          <a:custGeom>
            <a:avLst/>
            <a:gdLst>
              <a:gd name="connsiteX0" fmla="*/ 0 w 1178983"/>
              <a:gd name="connsiteY0" fmla="*/ 0 h 658284"/>
              <a:gd name="connsiteX1" fmla="*/ 452966 w 1178983"/>
              <a:gd name="connsiteY1" fmla="*/ 165100 h 658284"/>
              <a:gd name="connsiteX2" fmla="*/ 865716 w 1178983"/>
              <a:gd name="connsiteY2" fmla="*/ 419100 h 658284"/>
              <a:gd name="connsiteX3" fmla="*/ 1178983 w 1178983"/>
              <a:gd name="connsiteY3" fmla="*/ 658284 h 6582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78983" h="658284">
                <a:moveTo>
                  <a:pt x="0" y="0"/>
                </a:moveTo>
                <a:cubicBezTo>
                  <a:pt x="154340" y="47625"/>
                  <a:pt x="308680" y="95250"/>
                  <a:pt x="452966" y="165100"/>
                </a:cubicBezTo>
                <a:cubicBezTo>
                  <a:pt x="597252" y="234950"/>
                  <a:pt x="744713" y="336903"/>
                  <a:pt x="865716" y="419100"/>
                </a:cubicBezTo>
                <a:cubicBezTo>
                  <a:pt x="986719" y="501297"/>
                  <a:pt x="1131005" y="624417"/>
                  <a:pt x="1178983" y="658284"/>
                </a:cubicBezTo>
              </a:path>
            </a:pathLst>
          </a:custGeom>
          <a:noFill/>
          <a:ln w="3810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TextBox 8">
            <a:extLst>
              <a:ext uri="{FF2B5EF4-FFF2-40B4-BE49-F238E27FC236}">
                <a16:creationId xmlns:a16="http://schemas.microsoft.com/office/drawing/2014/main" id="{16311C47-498C-49FC-B7FA-E86B189A9828}"/>
              </a:ext>
            </a:extLst>
          </xdr:cNvPr>
          <xdr:cNvSpPr txBox="1"/>
        </xdr:nvSpPr>
        <xdr:spPr>
          <a:xfrm>
            <a:off x="2965938" y="12145108"/>
            <a:ext cx="1353463" cy="368816"/>
          </a:xfrm>
          <a:prstGeom prst="rect">
            <a:avLst/>
          </a:prstGeom>
          <a:solidFill>
            <a:schemeClr val="bg1">
              <a:alpha val="75000"/>
            </a:schemeClr>
          </a:solidFill>
          <a:ln w="38100">
            <a:solidFill>
              <a:schemeClr val="accent1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/>
              <a:t>Design Point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FDE Primary">
      <a:dk1>
        <a:srgbClr val="000000"/>
      </a:dk1>
      <a:lt1>
        <a:srgbClr val="FFFFFF"/>
      </a:lt1>
      <a:dk2>
        <a:srgbClr val="FFFFFF"/>
      </a:dk2>
      <a:lt2>
        <a:srgbClr val="000000"/>
      </a:lt2>
      <a:accent1>
        <a:srgbClr val="FF0000"/>
      </a:accent1>
      <a:accent2>
        <a:srgbClr val="FFFF00"/>
      </a:accent2>
      <a:accent3>
        <a:srgbClr val="FF9933"/>
      </a:accent3>
      <a:accent4>
        <a:srgbClr val="009900"/>
      </a:accent4>
      <a:accent5>
        <a:srgbClr val="0000FF"/>
      </a:accent5>
      <a:accent6>
        <a:srgbClr val="9933FF"/>
      </a:accent6>
      <a:hlink>
        <a:srgbClr val="00B0F0"/>
      </a:hlink>
      <a:folHlink>
        <a:srgbClr val="6565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22550-CF66-4386-A076-9B7BC1880A0B}">
  <dimension ref="A1:F7"/>
  <sheetViews>
    <sheetView workbookViewId="0">
      <selection sqref="A1:F8"/>
    </sheetView>
  </sheetViews>
  <sheetFormatPr defaultRowHeight="17.100000000000001" x14ac:dyDescent="0.8"/>
  <cols>
    <col min="1" max="1" width="22" style="3" bestFit="1" customWidth="1"/>
    <col min="2" max="3" width="10.5625" style="4" customWidth="1"/>
    <col min="4" max="6" width="8.6953125" style="4"/>
    <col min="7" max="16384" width="8.6953125" style="3"/>
  </cols>
  <sheetData>
    <row r="1" spans="1:6" s="1" customFormat="1" ht="119.7" x14ac:dyDescent="0.8">
      <c r="A1" s="1" t="s">
        <v>0</v>
      </c>
      <c r="B1" s="2" t="s">
        <v>16</v>
      </c>
      <c r="C1" s="2" t="s">
        <v>17</v>
      </c>
      <c r="D1" s="2" t="s">
        <v>4</v>
      </c>
      <c r="E1" s="2" t="s">
        <v>5</v>
      </c>
      <c r="F1" s="2" t="s">
        <v>6</v>
      </c>
    </row>
    <row r="2" spans="1:6" x14ac:dyDescent="0.8">
      <c r="A2" s="3" t="s">
        <v>1</v>
      </c>
      <c r="B2" s="4">
        <f>E2*(D2/100)</f>
        <v>2.9388000000000001</v>
      </c>
      <c r="C2" s="4">
        <f>F2*(D2/100)</f>
        <v>6.32</v>
      </c>
      <c r="D2" s="4">
        <f>((25+20)*2)+20+(4*12)</f>
        <v>158</v>
      </c>
      <c r="E2" s="5">
        <v>1.86</v>
      </c>
      <c r="F2" s="5">
        <v>4</v>
      </c>
    </row>
    <row r="3" spans="1:6" x14ac:dyDescent="0.8">
      <c r="A3" s="3" t="s">
        <v>2</v>
      </c>
      <c r="B3" s="4">
        <f>0.5*B2</f>
        <v>1.4694</v>
      </c>
      <c r="C3" s="4">
        <f>C2</f>
        <v>6.32</v>
      </c>
    </row>
    <row r="4" spans="1:6" x14ac:dyDescent="0.8">
      <c r="A4" s="3" t="s">
        <v>3</v>
      </c>
      <c r="B4" s="4">
        <v>10</v>
      </c>
      <c r="C4" s="4">
        <v>10</v>
      </c>
    </row>
    <row r="5" spans="1:6" x14ac:dyDescent="0.8">
      <c r="B5" s="4">
        <f>SUM(B2:B4)</f>
        <v>14.408200000000001</v>
      </c>
      <c r="C5" s="4">
        <f>SUM(C2:C4)</f>
        <v>22.64</v>
      </c>
    </row>
    <row r="6" spans="1:6" x14ac:dyDescent="0.8">
      <c r="A6" s="3" t="s">
        <v>7</v>
      </c>
      <c r="B6" s="4">
        <v>40</v>
      </c>
      <c r="C6" s="4">
        <v>40</v>
      </c>
    </row>
    <row r="7" spans="1:6" x14ac:dyDescent="0.8">
      <c r="A7" s="3" t="s">
        <v>8</v>
      </c>
      <c r="B7" s="4">
        <f>B6-B5</f>
        <v>25.591799999999999</v>
      </c>
      <c r="C7" s="4">
        <f>C6-C5</f>
        <v>17.36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F19E4-FBC7-4F75-868B-6DA292D3D251}">
  <dimension ref="A25:G59"/>
  <sheetViews>
    <sheetView tabSelected="1" topLeftCell="A49" zoomScale="130" zoomScaleNormal="130" workbookViewId="0">
      <selection activeCell="K53" sqref="K53"/>
    </sheetView>
  </sheetViews>
  <sheetFormatPr defaultRowHeight="17.100000000000001" x14ac:dyDescent="0.8"/>
  <cols>
    <col min="1" max="2" width="12.5625" customWidth="1"/>
    <col min="5" max="6" width="12.5625" customWidth="1"/>
  </cols>
  <sheetData>
    <row r="25" spans="1:7" x14ac:dyDescent="0.8">
      <c r="A25" t="s">
        <v>11</v>
      </c>
      <c r="B25">
        <v>1100</v>
      </c>
      <c r="C25" t="s">
        <v>12</v>
      </c>
      <c r="E25" t="s">
        <v>11</v>
      </c>
      <c r="F25">
        <v>1100</v>
      </c>
      <c r="G25" t="s">
        <v>12</v>
      </c>
    </row>
    <row r="26" spans="1:7" x14ac:dyDescent="0.8">
      <c r="B26">
        <v>40</v>
      </c>
      <c r="C26" t="s">
        <v>13</v>
      </c>
      <c r="F26">
        <f>40-F27</f>
        <v>28</v>
      </c>
      <c r="G26" t="s">
        <v>13</v>
      </c>
    </row>
    <row r="27" spans="1:7" x14ac:dyDescent="0.8">
      <c r="E27" s="9" t="s">
        <v>15</v>
      </c>
      <c r="F27">
        <v>12</v>
      </c>
    </row>
    <row r="29" spans="1:7" x14ac:dyDescent="0.8">
      <c r="A29" s="4" t="s">
        <v>9</v>
      </c>
      <c r="B29" s="4" t="s">
        <v>10</v>
      </c>
      <c r="E29" s="4" t="s">
        <v>9</v>
      </c>
      <c r="F29" s="4" t="s">
        <v>10</v>
      </c>
    </row>
    <row r="30" spans="1:7" x14ac:dyDescent="0.8">
      <c r="A30" s="4">
        <v>1400</v>
      </c>
      <c r="B30" s="5">
        <f>$B$32*((A30/$A$32)^2)</f>
        <v>64.793388429752071</v>
      </c>
      <c r="E30" s="4">
        <v>1400</v>
      </c>
      <c r="F30" s="5">
        <f>$F$32*((E30/$E$32)^2)</f>
        <v>45.355371900826441</v>
      </c>
    </row>
    <row r="31" spans="1:7" x14ac:dyDescent="0.8">
      <c r="A31" s="4">
        <v>1200</v>
      </c>
      <c r="B31" s="5">
        <f>$B$32*((A31/$A$32)^2)</f>
        <v>47.603305785123958</v>
      </c>
      <c r="E31" s="4">
        <v>1200</v>
      </c>
      <c r="F31" s="5">
        <f>$F$32*((E31/$E$32)^2)</f>
        <v>33.322314049586772</v>
      </c>
    </row>
    <row r="32" spans="1:7" x14ac:dyDescent="0.8">
      <c r="A32" s="6">
        <f>B25</f>
        <v>1100</v>
      </c>
      <c r="B32" s="8">
        <f>B26</f>
        <v>40</v>
      </c>
      <c r="C32" s="7" t="s">
        <v>14</v>
      </c>
      <c r="E32" s="6">
        <f>F25</f>
        <v>1100</v>
      </c>
      <c r="F32" s="8">
        <f>F26</f>
        <v>28</v>
      </c>
      <c r="G32" s="7" t="s">
        <v>14</v>
      </c>
    </row>
    <row r="33" spans="1:6" x14ac:dyDescent="0.8">
      <c r="A33" s="4">
        <v>800</v>
      </c>
      <c r="B33" s="5">
        <f t="shared" ref="B33:B43" si="0">$B$32*((A33/$A$32)^2)</f>
        <v>21.15702479338843</v>
      </c>
      <c r="E33" s="4">
        <v>800</v>
      </c>
      <c r="F33" s="5">
        <f t="shared" ref="F33:F43" si="1">$F$32*((E33/$E$32)^2)</f>
        <v>14.809917355371901</v>
      </c>
    </row>
    <row r="34" spans="1:6" x14ac:dyDescent="0.8">
      <c r="A34" s="4">
        <v>600</v>
      </c>
      <c r="B34" s="5">
        <f t="shared" si="0"/>
        <v>11.900826446280989</v>
      </c>
      <c r="E34" s="4">
        <v>600</v>
      </c>
      <c r="F34" s="5">
        <f t="shared" si="1"/>
        <v>8.3305785123966931</v>
      </c>
    </row>
    <row r="35" spans="1:6" x14ac:dyDescent="0.8">
      <c r="A35" s="4">
        <v>400</v>
      </c>
      <c r="B35" s="5">
        <f t="shared" si="0"/>
        <v>5.2892561983471076</v>
      </c>
      <c r="E35" s="4">
        <v>400</v>
      </c>
      <c r="F35" s="5">
        <f t="shared" si="1"/>
        <v>3.7024793388429753</v>
      </c>
    </row>
    <row r="36" spans="1:6" x14ac:dyDescent="0.8">
      <c r="A36" s="4">
        <v>300</v>
      </c>
      <c r="B36" s="5">
        <f t="shared" si="0"/>
        <v>2.9752066115702474</v>
      </c>
      <c r="E36" s="4">
        <v>300</v>
      </c>
      <c r="F36" s="5">
        <f t="shared" si="1"/>
        <v>2.0826446280991733</v>
      </c>
    </row>
    <row r="37" spans="1:6" x14ac:dyDescent="0.8">
      <c r="A37" s="4">
        <v>200</v>
      </c>
      <c r="B37" s="5">
        <f t="shared" si="0"/>
        <v>1.3223140495867769</v>
      </c>
      <c r="E37" s="4">
        <v>200</v>
      </c>
      <c r="F37" s="5">
        <f t="shared" si="1"/>
        <v>0.92561983471074383</v>
      </c>
    </row>
    <row r="38" spans="1:6" x14ac:dyDescent="0.8">
      <c r="A38" s="4">
        <v>150</v>
      </c>
      <c r="B38" s="5">
        <f t="shared" si="0"/>
        <v>0.74380165289256184</v>
      </c>
      <c r="E38" s="4">
        <v>150</v>
      </c>
      <c r="F38" s="5">
        <f t="shared" si="1"/>
        <v>0.52066115702479332</v>
      </c>
    </row>
    <row r="39" spans="1:6" x14ac:dyDescent="0.8">
      <c r="A39" s="4">
        <v>100</v>
      </c>
      <c r="B39" s="5">
        <f t="shared" si="0"/>
        <v>0.33057851239669422</v>
      </c>
      <c r="E39" s="4">
        <v>100</v>
      </c>
      <c r="F39" s="5">
        <f t="shared" si="1"/>
        <v>0.23140495867768596</v>
      </c>
    </row>
    <row r="40" spans="1:6" x14ac:dyDescent="0.8">
      <c r="A40" s="4">
        <v>75</v>
      </c>
      <c r="B40" s="5">
        <f t="shared" si="0"/>
        <v>0.18595041322314046</v>
      </c>
      <c r="E40" s="4">
        <v>75</v>
      </c>
      <c r="F40" s="5">
        <f t="shared" si="1"/>
        <v>0.13016528925619833</v>
      </c>
    </row>
    <row r="41" spans="1:6" x14ac:dyDescent="0.8">
      <c r="A41" s="4">
        <v>50</v>
      </c>
      <c r="B41" s="5">
        <f t="shared" si="0"/>
        <v>8.2644628099173556E-2</v>
      </c>
      <c r="E41" s="4">
        <v>50</v>
      </c>
      <c r="F41" s="5">
        <f t="shared" si="1"/>
        <v>5.7851239669421489E-2</v>
      </c>
    </row>
    <row r="42" spans="1:6" x14ac:dyDescent="0.8">
      <c r="A42" s="4">
        <v>25</v>
      </c>
      <c r="B42" s="5">
        <f t="shared" si="0"/>
        <v>2.0661157024793389E-2</v>
      </c>
      <c r="E42" s="4">
        <v>25</v>
      </c>
      <c r="F42" s="5">
        <f t="shared" si="1"/>
        <v>1.4462809917355372E-2</v>
      </c>
    </row>
    <row r="43" spans="1:6" x14ac:dyDescent="0.8">
      <c r="A43" s="4">
        <v>0</v>
      </c>
      <c r="B43" s="5">
        <f t="shared" si="0"/>
        <v>0</v>
      </c>
      <c r="E43" s="4">
        <v>0</v>
      </c>
      <c r="F43" s="5">
        <f t="shared" si="1"/>
        <v>0</v>
      </c>
    </row>
    <row r="44" spans="1:6" x14ac:dyDescent="0.8">
      <c r="A44" s="4"/>
      <c r="B44" s="4"/>
    </row>
    <row r="45" spans="1:6" x14ac:dyDescent="0.8">
      <c r="A45" s="4"/>
      <c r="B45" s="4"/>
    </row>
    <row r="46" spans="1:6" x14ac:dyDescent="0.8">
      <c r="A46" s="4"/>
      <c r="B46" s="4"/>
    </row>
    <row r="47" spans="1:6" x14ac:dyDescent="0.8">
      <c r="A47" s="4"/>
      <c r="B47" s="4"/>
    </row>
    <row r="48" spans="1:6" x14ac:dyDescent="0.8">
      <c r="A48" s="4"/>
      <c r="B48" s="4"/>
    </row>
    <row r="49" spans="1:2" x14ac:dyDescent="0.8">
      <c r="A49" s="4"/>
      <c r="B49" s="4"/>
    </row>
    <row r="50" spans="1:2" x14ac:dyDescent="0.8">
      <c r="A50" s="4"/>
      <c r="B50" s="4"/>
    </row>
    <row r="51" spans="1:2" x14ac:dyDescent="0.8">
      <c r="A51" s="4"/>
      <c r="B51" s="4"/>
    </row>
    <row r="52" spans="1:2" x14ac:dyDescent="0.8">
      <c r="A52" s="4"/>
      <c r="B52" s="4"/>
    </row>
    <row r="53" spans="1:2" x14ac:dyDescent="0.8">
      <c r="A53" s="4"/>
      <c r="B53" s="4"/>
    </row>
    <row r="54" spans="1:2" x14ac:dyDescent="0.8">
      <c r="A54" s="4"/>
      <c r="B54" s="4"/>
    </row>
    <row r="55" spans="1:2" x14ac:dyDescent="0.8">
      <c r="A55" s="4"/>
      <c r="B55" s="4"/>
    </row>
    <row r="56" spans="1:2" x14ac:dyDescent="0.8">
      <c r="A56" s="4"/>
      <c r="B56" s="4"/>
    </row>
    <row r="57" spans="1:2" x14ac:dyDescent="0.8">
      <c r="A57" s="4"/>
      <c r="B57" s="4"/>
    </row>
    <row r="58" spans="1:2" x14ac:dyDescent="0.8">
      <c r="A58" s="4"/>
      <c r="B58" s="4"/>
    </row>
    <row r="59" spans="1:2" x14ac:dyDescent="0.8">
      <c r="A59" s="4"/>
      <c r="B59" s="4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201930</xdr:colOff>
                <xdr:row>22</xdr:row>
                <xdr:rowOff>19050</xdr:rowOff>
              </to>
            </anchor>
          </objectPr>
        </oleObject>
      </mc:Choice>
      <mc:Fallback>
        <oleObject progId="Equation.DSMT4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 Estimate</vt:lpstr>
      <vt:lpstr>System Curve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Sellers</dc:creator>
  <cp:lastModifiedBy>David Sellers</cp:lastModifiedBy>
  <dcterms:created xsi:type="dcterms:W3CDTF">2020-05-27T16:16:09Z</dcterms:created>
  <dcterms:modified xsi:type="dcterms:W3CDTF">2020-05-28T21:21:04Z</dcterms:modified>
</cp:coreProperties>
</file>