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D:\FDE Tools\Damper Pressure Drop\"/>
    </mc:Choice>
  </mc:AlternateContent>
  <xr:revisionPtr revIDLastSave="0" documentId="13_ncr:1_{F592F7D6-DD0D-43D2-9EF8-F6FA5CA3C27C}" xr6:coauthVersionLast="45" xr6:coauthVersionMax="45" xr10:uidLastSave="{00000000-0000-0000-0000-000000000000}"/>
  <bookViews>
    <workbookView xWindow="-96" yWindow="-96" windowWidth="23232" windowHeight="12552" firstSheet="2" activeTab="3" xr2:uid="{00000000-000D-0000-FFFF-FFFF00000000}"/>
  </bookViews>
  <sheets>
    <sheet name="Blank Damper Schedule" sheetId="2" r:id="rId1"/>
    <sheet name="Sample calcs" sheetId="3" r:id="rId2"/>
    <sheet name="Sample ASHRAE Fitting Info" sheetId="4" r:id="rId3"/>
    <sheet name="Parallel Blade Graph" sheetId="5" r:id="rId4"/>
    <sheet name="Opposed  Blade Graph " sheetId="6" r:id="rId5"/>
    <sheet name="Parallel Blade Graph Data" sheetId="7" r:id="rId6"/>
    <sheet name="Opposed  Blade Graph Data " sheetId="8" r:id="rId7"/>
  </sheets>
  <definedNames>
    <definedName name="_xlnm.Print_Area" localSheetId="6">'Opposed  Blade Graph Data '!#REF!</definedName>
    <definedName name="_xlnm.Print_Area" localSheetId="5">'Parallel Blade Graph Data'!#REF!</definedName>
    <definedName name="_xlnm.Print_Area">#REF!</definedName>
    <definedName name="_xlnm.Print_Titles" localSheetId="6">'Opposed  Blade Graph Data '!$4:$10</definedName>
    <definedName name="_xlnm.Print_Titles" localSheetId="5">'Parallel Blade Graph Data'!$4:$10</definedName>
    <definedName name="_xlnm.Print_Titles">#REF!</definedName>
    <definedName name="title">#REF!</definedName>
    <definedName name="xlabel">#REF!</definedName>
    <definedName name="ylab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8" l="1"/>
  <c r="B6" i="8"/>
  <c r="B7" i="8"/>
  <c r="B8" i="8"/>
  <c r="B5" i="7"/>
  <c r="B6" i="7"/>
  <c r="B7" i="7"/>
  <c r="B8" i="7"/>
  <c r="B5" i="4"/>
  <c r="B6" i="4"/>
  <c r="B7" i="4"/>
  <c r="B8" i="4"/>
  <c r="A11" i="3"/>
  <c r="A12" i="3" s="1"/>
  <c r="A13" i="3" s="1"/>
  <c r="C17" i="3"/>
  <c r="C54" i="3" s="1"/>
  <c r="C27" i="3"/>
  <c r="C28" i="3"/>
  <c r="C35" i="3"/>
  <c r="C44" i="3"/>
  <c r="C47" i="3"/>
  <c r="C50" i="3"/>
  <c r="C51" i="3"/>
  <c r="C58" i="3"/>
  <c r="C31" i="3" l="1"/>
  <c r="C42" i="3" s="1"/>
</calcChain>
</file>

<file path=xl/sharedStrings.xml><?xml version="1.0" encoding="utf-8"?>
<sst xmlns="http://schemas.openxmlformats.org/spreadsheetml/2006/main" count="180" uniqueCount="111">
  <si>
    <t>Engineering Calculation</t>
  </si>
  <si>
    <t xml:space="preserve">Project Name: </t>
  </si>
  <si>
    <t xml:space="preserve">Project Number: </t>
  </si>
  <si>
    <t xml:space="preserve">Engineer: </t>
  </si>
  <si>
    <t>Assumptions</t>
  </si>
  <si>
    <t>Date:</t>
  </si>
  <si>
    <t>NAME?</t>
  </si>
  <si>
    <t>NUMBER?</t>
  </si>
  <si>
    <t>ENGINEER?</t>
  </si>
  <si>
    <t>Facility Dynamics Headquarters  - 6760 Alexander Bell Drive,  Suite 200,  Columbia, MD 21046, Phone: (410) 290-0900;  www.facilitydynamics.com</t>
  </si>
  <si>
    <t>Facility Dynamics Satellite Location  - 8560 North Buchanan Avenue,  Portland, Oregon 97203, Phone: ;  www.facilitydynamics.com</t>
  </si>
  <si>
    <t>8.  This is the range of input signal that will cause the damper to go from its fully closed position to its fully open position.</t>
  </si>
  <si>
    <t>7.  This is the position the damper will go to upon loss of control power.</t>
  </si>
  <si>
    <t>6.  Modulating control, two position control, smoke, fire, cobination smoke/fire, backdraft, etc.</t>
  </si>
  <si>
    <t>5.  Based on the damper performance curves published in ASHRAE and the indicated system static pressure.</t>
  </si>
  <si>
    <t>4.  Basis of scheduled selection for the scheduled valve.  Equivalent makes and models as allowed by the specification will also be acceptable.</t>
  </si>
  <si>
    <t>3.  Wide open, including velocity conversion losses associated with any blank-off plates</t>
  </si>
  <si>
    <t>2.  Flat plate, airfoil, or curtain, parallel or opposed blade where applicable</t>
  </si>
  <si>
    <t>1,  Vertical or horizontal.  Vertical blades to have thrust bearings.</t>
  </si>
  <si>
    <t>Notes</t>
  </si>
  <si>
    <t>ΔP in.w.c.</t>
  </si>
  <si>
    <t>System</t>
  </si>
  <si>
    <t>Model (Note 4)</t>
  </si>
  <si>
    <t>(Facing
with the
air flow)</t>
  </si>
  <si>
    <t>(Note 8)</t>
  </si>
  <si>
    <t>Position (Note 7)</t>
  </si>
  <si>
    <t xml:space="preserve"> (Note 6)</t>
  </si>
  <si>
    <t>Basis (Note 5)</t>
  </si>
  <si>
    <r>
      <t xml:space="preserve">Target </t>
    </r>
    <r>
      <rPr>
        <b/>
        <sz val="11"/>
        <color indexed="9"/>
        <rFont val="Tahoma"/>
        <family val="2"/>
      </rPr>
      <t>alpha</t>
    </r>
    <r>
      <rPr>
        <sz val="11"/>
        <color indexed="9"/>
        <rFont val="Tahoma"/>
        <family val="2"/>
      </rPr>
      <t xml:space="preserve"> (Note 5)</t>
    </r>
  </si>
  <si>
    <t>Target Velocity fpm</t>
  </si>
  <si>
    <t>Target ΔP in.w.c. (Note 3)</t>
  </si>
  <si>
    <t>Pressure difference in.w.c.</t>
  </si>
  <si>
    <t>Rate              cfm
per sq.ft.
of damper</t>
  </si>
  <si>
    <t>Flow Rate               cfm</t>
  </si>
  <si>
    <t>Design
(Note 2)</t>
  </si>
  <si>
    <t xml:space="preserve"> Orientation (Note 1)</t>
  </si>
  <si>
    <t>inches</t>
  </si>
  <si>
    <t>Manufacturer/</t>
  </si>
  <si>
    <t>Location</t>
  </si>
  <si>
    <t>Quantity</t>
  </si>
  <si>
    <t>Range</t>
  </si>
  <si>
    <t xml:space="preserve">Power </t>
  </si>
  <si>
    <t>Type</t>
  </si>
  <si>
    <t>Failure</t>
  </si>
  <si>
    <t>Action</t>
  </si>
  <si>
    <t>Sizing</t>
  </si>
  <si>
    <t>Leakage</t>
  </si>
  <si>
    <t>Design</t>
  </si>
  <si>
    <t xml:space="preserve">Blade </t>
  </si>
  <si>
    <t>Blade</t>
  </si>
  <si>
    <t>Width</t>
  </si>
  <si>
    <t xml:space="preserve">Height </t>
  </si>
  <si>
    <t>System Served</t>
  </si>
  <si>
    <t>Number</t>
  </si>
  <si>
    <t>Comments</t>
  </si>
  <si>
    <t>Actuator Data</t>
  </si>
  <si>
    <t>Damper Performance Data</t>
  </si>
  <si>
    <t>Blade Characteristics</t>
  </si>
  <si>
    <t>Nominal Size</t>
  </si>
  <si>
    <t xml:space="preserve">Unit or </t>
  </si>
  <si>
    <t>Damper</t>
  </si>
  <si>
    <t>Control Damper Schedule</t>
  </si>
  <si>
    <t>in.w.c.</t>
  </si>
  <si>
    <t xml:space="preserve">Total loss - </t>
  </si>
  <si>
    <t>in.w.c. (From ASHRAE fitting data base)</t>
  </si>
  <si>
    <t xml:space="preserve">Exit loss - </t>
  </si>
  <si>
    <t xml:space="preserve">Entry loss - </t>
  </si>
  <si>
    <t xml:space="preserve">Damper loss at design velocity - </t>
  </si>
  <si>
    <t>fpm</t>
  </si>
  <si>
    <t xml:space="preserve">Velocity - </t>
  </si>
  <si>
    <t xml:space="preserve">Damper width - </t>
  </si>
  <si>
    <t xml:space="preserve">Damper height - </t>
  </si>
  <si>
    <t>in.w.c., including blank-off plates and associated velocity conversions</t>
  </si>
  <si>
    <t xml:space="preserve">Pressure drop at minimum target alpha - </t>
  </si>
  <si>
    <t xml:space="preserve">Pressure drop at maximum target alpha - </t>
  </si>
  <si>
    <t>Relief damper sizing</t>
  </si>
  <si>
    <t xml:space="preserve">Actual velocity based on size and flow - </t>
  </si>
  <si>
    <t>inches (one blade)</t>
  </si>
  <si>
    <t>cfm</t>
  </si>
  <si>
    <t xml:space="preserve">Design flow rate - </t>
  </si>
  <si>
    <t>in.w.c. (From damper curves)</t>
  </si>
  <si>
    <t xml:space="preserve">Target damper loss at design velocity - </t>
  </si>
  <si>
    <t xml:space="preserve">Target velocity - </t>
  </si>
  <si>
    <t>Size for the same pressure drop as the economizer dampers at the design flow rate</t>
  </si>
  <si>
    <t>Minimum outdoor air damper sizing</t>
  </si>
  <si>
    <t>First pass, Economizer damper sizing (return and outdoor air)</t>
  </si>
  <si>
    <t xml:space="preserve">Flow at 50% damper stroke - </t>
  </si>
  <si>
    <t xml:space="preserve">Economizer target alpha minimum - </t>
  </si>
  <si>
    <t xml:space="preserve">Economizer target alpha maximum - </t>
  </si>
  <si>
    <t>(to allow better alpha at lower pressrue drop)</t>
  </si>
  <si>
    <t>Opposed</t>
  </si>
  <si>
    <t xml:space="preserve">Relief damper design - </t>
  </si>
  <si>
    <t xml:space="preserve">Maximum building pressure for relief damper sizing - </t>
  </si>
  <si>
    <t xml:space="preserve"> CD 35</t>
  </si>
  <si>
    <t>Ruskin</t>
  </si>
  <si>
    <t xml:space="preserve">Damper make and model used for sizing - </t>
  </si>
  <si>
    <t xml:space="preserve">Flow for sizing economizer and relief dampers - </t>
  </si>
  <si>
    <t xml:space="preserve">Minimum outdoor air quantity - </t>
  </si>
  <si>
    <t>(to allow directional control to promote mixing)</t>
  </si>
  <si>
    <t>Parallel</t>
  </si>
  <si>
    <t xml:space="preserve">Economizer damper design - </t>
  </si>
  <si>
    <t xml:space="preserve">System static pressure rating - </t>
  </si>
  <si>
    <t xml:space="preserve">Unit capacity - </t>
  </si>
  <si>
    <t>See the graph tabs for damper characteristic curves.</t>
  </si>
  <si>
    <t>DATE?</t>
  </si>
  <si>
    <t>Relief dampers</t>
  </si>
  <si>
    <t>Economizer Dampers</t>
  </si>
  <si>
    <t>Percent stroke</t>
  </si>
  <si>
    <t>Percent flow at different alpha</t>
  </si>
  <si>
    <t>Developed from data in the 2001 ASHRAE Handbook of Fundamentals, Figure 14</t>
  </si>
  <si>
    <t>Developed from data in the 2001 ASHRAE Handbook of Fundamentals, Figure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</si>
</sst>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 "/>
    <numFmt numFmtId="165" formatCode="#,##0.0000"/>
    <numFmt numFmtId="166" formatCode="&quot;$&quot;#,##0"/>
    <numFmt numFmtId="167" formatCode="&quot;$&quot;#,##0.00"/>
    <numFmt numFmtId="168" formatCode="m/d/yy"/>
    <numFmt numFmtId="169" formatCode="mmm\-yyyy"/>
    <numFmt numFmtId="170" formatCode="d\-mmm\-yyyy"/>
    <numFmt numFmtId="171" formatCode="_M@"/>
    <numFmt numFmtId="172" formatCode="_M_M@"/>
    <numFmt numFmtId="173" formatCode="_M_M_M@"/>
    <numFmt numFmtId="174" formatCode="_M_M_M_M@"/>
    <numFmt numFmtId="175" formatCode="#,##0.0"/>
    <numFmt numFmtId="176" formatCode="#,##0.000"/>
    <numFmt numFmtId="177" formatCode="#,##0\ &quot;kW&quot;"/>
    <numFmt numFmtId="178" formatCode="0.000E+00"/>
  </numFmts>
  <fonts count="14" x14ac:knownFonts="1">
    <font>
      <sz val="12"/>
      <name val="Comic Sans MS"/>
      <family val="4"/>
    </font>
    <font>
      <sz val="12"/>
      <name val="Comic Sans MS"/>
      <family val="4"/>
    </font>
    <font>
      <sz val="12"/>
      <color indexed="8"/>
      <name val="Comic Sans MS"/>
      <family val="4"/>
    </font>
    <font>
      <i/>
      <sz val="12"/>
      <color indexed="8"/>
      <name val="Times New Roman"/>
      <family val="1"/>
    </font>
    <font>
      <b/>
      <sz val="12"/>
      <color indexed="8"/>
      <name val="Comic Sans MS"/>
      <family val="4"/>
    </font>
    <font>
      <i/>
      <sz val="12"/>
      <name val="Comic Sans MS"/>
      <family val="4"/>
    </font>
    <font>
      <sz val="12"/>
      <name val="Times New Roman"/>
      <family val="1"/>
    </font>
    <font>
      <sz val="9"/>
      <name val="Times New Roman"/>
      <family val="1"/>
    </font>
    <font>
      <sz val="11"/>
      <color indexed="9"/>
      <name val="Impact"/>
      <family val="2"/>
    </font>
    <font>
      <sz val="11"/>
      <color indexed="9"/>
      <name val="Tahoma"/>
      <family val="2"/>
    </font>
    <font>
      <b/>
      <sz val="11"/>
      <color indexed="9"/>
      <name val="Tahoma"/>
      <family val="2"/>
    </font>
    <font>
      <sz val="14"/>
      <name val="Times New Roman"/>
      <family val="1"/>
    </font>
    <font>
      <sz val="14"/>
      <color indexed="9"/>
      <name val="Tahoma"/>
      <family val="2"/>
    </font>
    <font>
      <b/>
      <sz val="12"/>
      <color indexed="10"/>
      <name val="Comic Sans MS"/>
      <family val="4"/>
    </font>
  </fonts>
  <fills count="1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6"/>
        <bgColor indexed="64"/>
      </patternFill>
    </fill>
    <fill>
      <patternFill patternType="solid">
        <fgColor indexed="23"/>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right style="medium">
        <color indexed="23"/>
      </right>
      <top/>
      <bottom/>
      <diagonal/>
    </border>
    <border>
      <left/>
      <right style="medium">
        <color indexed="22"/>
      </right>
      <top/>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diagonal/>
    </border>
    <border>
      <left/>
      <right style="medium">
        <color indexed="23"/>
      </right>
      <top/>
      <bottom style="medium">
        <color indexed="23"/>
      </bottom>
      <diagonal/>
    </border>
    <border>
      <left/>
      <right/>
      <top/>
      <bottom style="medium">
        <color indexed="23"/>
      </bottom>
      <diagonal/>
    </border>
    <border>
      <left style="medium">
        <color indexed="23"/>
      </left>
      <right/>
      <top/>
      <bottom style="medium">
        <color indexed="23"/>
      </bottom>
      <diagonal/>
    </border>
  </borders>
  <cellStyleXfs count="27">
    <xf numFmtId="0" fontId="0" fillId="0" borderId="0">
      <alignment vertical="top"/>
    </xf>
    <xf numFmtId="0" fontId="1" fillId="0" borderId="0">
      <alignment vertical="top"/>
    </xf>
    <xf numFmtId="0" fontId="6" fillId="0" borderId="0">
      <alignment vertical="top"/>
    </xf>
    <xf numFmtId="0" fontId="7" fillId="0" borderId="0" applyBorder="0" applyProtection="0">
      <alignment vertical="top"/>
    </xf>
    <xf numFmtId="0" fontId="8" fillId="4" borderId="2" applyNumberFormat="0" applyProtection="0">
      <alignment vertical="center"/>
    </xf>
    <xf numFmtId="166" fontId="6"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16" fontId="6" fillId="0" borderId="0" applyFont="0" applyFill="0" applyBorder="0" applyAlignment="0" applyProtection="0"/>
    <xf numFmtId="170" fontId="6" fillId="0" borderId="0" applyFont="0" applyFill="0" applyBorder="0" applyAlignment="0" applyProtection="0"/>
    <xf numFmtId="0" fontId="8" fillId="4" borderId="0" applyNumberFormat="0" applyProtection="0">
      <alignment vertical="center"/>
    </xf>
    <xf numFmtId="171" fontId="6" fillId="0" borderId="0" applyFont="0" applyFill="0" applyBorder="0" applyAlignment="0" applyProtection="0">
      <alignment vertical="top"/>
    </xf>
    <xf numFmtId="172" fontId="6" fillId="0" borderId="0" applyFont="0" applyFill="0" applyBorder="0" applyAlignment="0" applyProtection="0">
      <alignment vertical="top"/>
    </xf>
    <xf numFmtId="173" fontId="6" fillId="0" borderId="0" applyFont="0" applyFill="0" applyBorder="0" applyAlignment="0" applyProtection="0">
      <alignment vertical="top"/>
    </xf>
    <xf numFmtId="174" fontId="6" fillId="0" borderId="0" applyFont="0" applyFill="0" applyBorder="0" applyAlignment="0" applyProtection="0">
      <alignment vertical="top"/>
    </xf>
    <xf numFmtId="0" fontId="1" fillId="0" borderId="0">
      <alignment vertical="top"/>
    </xf>
    <xf numFmtId="3" fontId="6" fillId="0" borderId="0" applyFont="0" applyFill="0" applyBorder="0" applyAlignment="0" applyProtection="0"/>
    <xf numFmtId="175" fontId="6" fillId="0" borderId="0" applyFont="0" applyFill="0" applyBorder="0" applyAlignment="0" applyProtection="0"/>
    <xf numFmtId="4" fontId="6" fillId="0" borderId="0" applyFont="0" applyFill="0" applyBorder="0" applyAlignment="0" applyProtection="0"/>
    <xf numFmtId="176" fontId="6" fillId="0" borderId="0" applyFont="0" applyFill="0" applyBorder="0" applyAlignment="0" applyProtection="0"/>
    <xf numFmtId="165" fontId="6" fillId="0" borderId="0" applyFont="0" applyFill="0" applyBorder="0" applyAlignment="0" applyProtection="0"/>
    <xf numFmtId="177" fontId="6" fillId="0" borderId="0" applyFont="0" applyFill="0" applyBorder="0" applyAlignment="0" applyProtection="0"/>
    <xf numFmtId="0" fontId="6" fillId="5" borderId="0" applyNumberFormat="0" applyFont="0" applyBorder="0" applyAlignment="0" applyProtection="0">
      <alignment vertical="top"/>
    </xf>
    <xf numFmtId="0" fontId="6" fillId="3" borderId="0" applyNumberFormat="0" applyFont="0" applyBorder="0" applyAlignment="0" applyProtection="0">
      <alignment vertical="top"/>
    </xf>
    <xf numFmtId="0" fontId="6" fillId="2" borderId="0" applyNumberFormat="0" applyFont="0" applyBorder="0" applyAlignment="0" applyProtection="0">
      <alignment vertical="top"/>
    </xf>
    <xf numFmtId="0" fontId="6" fillId="0" borderId="0" applyNumberFormat="0" applyFill="0" applyBorder="0" applyProtection="0">
      <alignment vertical="top"/>
    </xf>
  </cellStyleXfs>
  <cellXfs count="93">
    <xf numFmtId="0" fontId="0" fillId="0" borderId="0" xfId="0">
      <alignment vertical="top"/>
    </xf>
    <xf numFmtId="0" fontId="1" fillId="0" borderId="0" xfId="1">
      <alignment vertical="top"/>
    </xf>
    <xf numFmtId="0" fontId="2" fillId="0" borderId="0" xfId="1" applyFont="1" applyProtection="1">
      <alignment vertical="top"/>
    </xf>
    <xf numFmtId="0" fontId="3" fillId="0" borderId="0" xfId="1" applyFont="1" applyAlignment="1" applyProtection="1">
      <alignment horizontal="left" vertical="top"/>
    </xf>
    <xf numFmtId="3" fontId="3" fillId="0" borderId="0" xfId="1" applyNumberFormat="1" applyFont="1" applyProtection="1">
      <alignment vertical="top"/>
    </xf>
    <xf numFmtId="0" fontId="1" fillId="0" borderId="0" xfId="1" applyFill="1">
      <alignment vertical="top"/>
    </xf>
    <xf numFmtId="3" fontId="1" fillId="0" borderId="0" xfId="1" applyNumberFormat="1" applyFill="1">
      <alignment vertical="top"/>
    </xf>
    <xf numFmtId="0" fontId="2" fillId="0" borderId="0" xfId="1" applyFont="1" applyFill="1" applyProtection="1">
      <alignment vertical="top"/>
    </xf>
    <xf numFmtId="0" fontId="6" fillId="0" borderId="0" xfId="2">
      <alignment vertical="top"/>
    </xf>
    <xf numFmtId="3" fontId="6" fillId="0" borderId="0" xfId="2" applyNumberFormat="1">
      <alignment vertical="top"/>
    </xf>
    <xf numFmtId="0" fontId="7" fillId="0" borderId="0" xfId="3" applyFont="1">
      <alignment vertical="top"/>
    </xf>
    <xf numFmtId="0" fontId="7" fillId="0" borderId="0" xfId="3">
      <alignment vertical="top"/>
    </xf>
    <xf numFmtId="0" fontId="6" fillId="0" borderId="0" xfId="2" applyAlignment="1">
      <alignment vertical="top" wrapText="1"/>
    </xf>
    <xf numFmtId="0" fontId="11" fillId="0" borderId="0" xfId="2" applyFont="1">
      <alignment vertical="top"/>
    </xf>
    <xf numFmtId="0" fontId="1" fillId="0" borderId="0" xfId="16">
      <alignment vertical="top"/>
    </xf>
    <xf numFmtId="3" fontId="1" fillId="0" borderId="0" xfId="16" applyNumberFormat="1">
      <alignment vertical="top"/>
    </xf>
    <xf numFmtId="0" fontId="1" fillId="0" borderId="0" xfId="16" applyAlignment="1">
      <alignment vertical="top"/>
    </xf>
    <xf numFmtId="3" fontId="1" fillId="0" borderId="0" xfId="16" applyNumberFormat="1" applyAlignment="1">
      <alignment vertical="top"/>
    </xf>
    <xf numFmtId="0" fontId="2" fillId="0" borderId="0" xfId="1" applyFont="1" applyFill="1" applyAlignment="1">
      <alignment horizontal="left" vertical="top"/>
    </xf>
    <xf numFmtId="4" fontId="2" fillId="0" borderId="0" xfId="1" applyNumberFormat="1" applyFont="1" applyFill="1" applyAlignment="1">
      <alignment horizontal="right" vertical="top"/>
    </xf>
    <xf numFmtId="0" fontId="2" fillId="0" borderId="0" xfId="1" applyFont="1" applyFill="1" applyAlignment="1">
      <alignment horizontal="right" vertical="top"/>
    </xf>
    <xf numFmtId="0" fontId="1" fillId="0" borderId="0" xfId="16" applyAlignment="1">
      <alignment horizontal="right" vertical="top"/>
    </xf>
    <xf numFmtId="3" fontId="2" fillId="0" borderId="0" xfId="1" applyNumberFormat="1" applyFont="1" applyFill="1" applyAlignment="1">
      <alignment horizontal="right" vertical="top"/>
    </xf>
    <xf numFmtId="0" fontId="1" fillId="0" borderId="0" xfId="16" applyFont="1">
      <alignment vertical="top"/>
    </xf>
    <xf numFmtId="165" fontId="2" fillId="0" borderId="0" xfId="1" applyNumberFormat="1" applyFont="1" applyFill="1" applyAlignment="1">
      <alignment horizontal="right" vertical="top"/>
    </xf>
    <xf numFmtId="0" fontId="5" fillId="0" borderId="0" xfId="16" applyFont="1" applyAlignment="1">
      <alignment horizontal="left" vertical="top"/>
    </xf>
    <xf numFmtId="3" fontId="5" fillId="0" borderId="0" xfId="16" applyNumberFormat="1" applyFont="1" applyAlignment="1">
      <alignment vertical="top"/>
    </xf>
    <xf numFmtId="0" fontId="1" fillId="0" borderId="0" xfId="1" applyFont="1">
      <alignment vertical="top"/>
    </xf>
    <xf numFmtId="4" fontId="2" fillId="0" borderId="0" xfId="1" applyNumberFormat="1" applyFont="1" applyFill="1" applyAlignment="1">
      <alignment horizontal="center" vertical="top"/>
    </xf>
    <xf numFmtId="165" fontId="2" fillId="0" borderId="0" xfId="1" applyNumberFormat="1" applyFont="1" applyFill="1" applyAlignment="1">
      <alignment horizontal="center" vertical="top"/>
    </xf>
    <xf numFmtId="3" fontId="2" fillId="0" borderId="0" xfId="1" applyNumberFormat="1" applyFont="1" applyFill="1" applyAlignment="1">
      <alignment horizontal="center" vertical="top"/>
    </xf>
    <xf numFmtId="164" fontId="2" fillId="0" borderId="0" xfId="1" applyNumberFormat="1" applyFont="1" applyFill="1">
      <alignment vertical="top"/>
    </xf>
    <xf numFmtId="9" fontId="1" fillId="0" borderId="0" xfId="1" applyNumberFormat="1" applyFont="1" applyAlignment="1">
      <alignment horizontal="right" vertical="top"/>
    </xf>
    <xf numFmtId="0" fontId="2" fillId="0" borderId="0" xfId="1" applyFont="1" applyFill="1" applyAlignment="1">
      <alignment horizontal="center" vertical="top"/>
    </xf>
    <xf numFmtId="9" fontId="2" fillId="0" borderId="0" xfId="1" applyNumberFormat="1" applyFont="1" applyFill="1" applyAlignment="1">
      <alignment horizontal="right" vertical="top"/>
    </xf>
    <xf numFmtId="0" fontId="1" fillId="0" borderId="0" xfId="1" applyFont="1" applyAlignment="1">
      <alignment horizontal="right" vertical="top"/>
    </xf>
    <xf numFmtId="178" fontId="2" fillId="0" borderId="0" xfId="1" applyNumberFormat="1" applyFont="1" applyFill="1" applyAlignment="1">
      <alignment horizontal="center" vertical="top"/>
    </xf>
    <xf numFmtId="0" fontId="2" fillId="0" borderId="0" xfId="1" applyFont="1" applyFill="1">
      <alignment vertical="top"/>
    </xf>
    <xf numFmtId="0" fontId="13" fillId="0" borderId="0" xfId="2" applyFont="1" applyFill="1" applyAlignment="1">
      <alignment horizontal="left" vertical="top"/>
    </xf>
    <xf numFmtId="0" fontId="2" fillId="0" borderId="0" xfId="1" applyFont="1" applyFill="1" applyAlignment="1" applyProtection="1"/>
    <xf numFmtId="0" fontId="2" fillId="0" borderId="0" xfId="16" applyFont="1" applyProtection="1">
      <alignment vertical="top"/>
    </xf>
    <xf numFmtId="3" fontId="2" fillId="0" borderId="0" xfId="16" applyNumberFormat="1" applyFont="1" applyProtection="1">
      <alignment vertical="top"/>
    </xf>
    <xf numFmtId="0" fontId="4" fillId="0" borderId="0" xfId="16" applyFont="1" applyAlignment="1" applyProtection="1">
      <alignment horizontal="left" vertical="top"/>
    </xf>
    <xf numFmtId="0" fontId="1" fillId="0" borderId="0" xfId="2" applyFont="1">
      <alignment vertical="top"/>
    </xf>
    <xf numFmtId="0" fontId="13" fillId="0" borderId="0" xfId="1" quotePrefix="1" applyFont="1" applyFill="1" applyAlignment="1">
      <alignment horizontal="left" vertical="top"/>
    </xf>
    <xf numFmtId="0" fontId="1" fillId="0" borderId="0" xfId="16" applyAlignment="1">
      <alignment horizontal="left" vertical="top"/>
    </xf>
    <xf numFmtId="3" fontId="1" fillId="0" borderId="0" xfId="16" applyNumberFormat="1" applyAlignment="1">
      <alignment horizontal="right" vertical="top"/>
    </xf>
    <xf numFmtId="3" fontId="1" fillId="0" borderId="0" xfId="16" quotePrefix="1" applyNumberFormat="1" applyAlignment="1">
      <alignment horizontal="left" vertical="top"/>
    </xf>
    <xf numFmtId="0" fontId="1" fillId="0" borderId="0" xfId="16" applyAlignment="1">
      <alignment horizontal="left" vertical="top" wrapText="1"/>
    </xf>
    <xf numFmtId="0" fontId="1" fillId="6" borderId="0" xfId="16" applyFill="1">
      <alignment vertical="top"/>
    </xf>
    <xf numFmtId="9" fontId="1" fillId="6" borderId="0" xfId="16" applyNumberFormat="1" applyFont="1" applyFill="1" applyAlignment="1">
      <alignment horizontal="center" vertical="top"/>
    </xf>
    <xf numFmtId="10" fontId="1" fillId="6" borderId="0" xfId="16" applyNumberFormat="1" applyFont="1" applyFill="1" applyAlignment="1">
      <alignment horizontal="center" vertical="top"/>
    </xf>
    <xf numFmtId="9" fontId="1" fillId="0" borderId="0" xfId="16" applyNumberFormat="1" applyAlignment="1">
      <alignment horizontal="center" vertical="top"/>
    </xf>
    <xf numFmtId="10" fontId="1" fillId="0" borderId="0" xfId="16" applyNumberFormat="1" applyAlignment="1">
      <alignment horizontal="center" vertical="top"/>
    </xf>
    <xf numFmtId="10" fontId="1" fillId="0" borderId="0" xfId="16" applyNumberFormat="1" applyFont="1" applyAlignment="1">
      <alignment horizontal="center" vertical="top"/>
    </xf>
    <xf numFmtId="9" fontId="1" fillId="6" borderId="0" xfId="16" applyNumberFormat="1" applyFill="1" applyAlignment="1">
      <alignment horizontal="center" vertical="top"/>
    </xf>
    <xf numFmtId="10" fontId="1" fillId="6" borderId="0" xfId="16" applyNumberFormat="1" applyFill="1" applyAlignment="1">
      <alignment horizontal="center" vertical="top"/>
    </xf>
    <xf numFmtId="0" fontId="1" fillId="0" borderId="0" xfId="16" applyAlignment="1">
      <alignment horizontal="center" vertical="top"/>
    </xf>
    <xf numFmtId="3" fontId="1" fillId="0" borderId="0" xfId="16" applyNumberFormat="1" applyFont="1" applyAlignment="1">
      <alignment horizontal="center" vertical="top"/>
    </xf>
    <xf numFmtId="0" fontId="1" fillId="0" borderId="0" xfId="16" applyAlignment="1">
      <alignment horizontal="centerContinuous" vertical="top"/>
    </xf>
    <xf numFmtId="0" fontId="1" fillId="0" borderId="0" xfId="16" applyFont="1" applyAlignment="1">
      <alignment horizontal="centerContinuous" vertical="top"/>
    </xf>
    <xf numFmtId="0" fontId="5" fillId="0" borderId="0" xfId="16" applyFont="1">
      <alignment vertical="top"/>
    </xf>
    <xf numFmtId="0" fontId="13" fillId="0" borderId="0" xfId="1" applyFont="1" applyFill="1" applyAlignment="1">
      <alignment horizontal="center" vertical="top"/>
    </xf>
    <xf numFmtId="0" fontId="9" fillId="7" borderId="1" xfId="4" applyFont="1" applyFill="1" applyBorder="1" applyAlignment="1">
      <alignment horizontal="left" vertical="top" wrapText="1"/>
    </xf>
    <xf numFmtId="0" fontId="9" fillId="7" borderId="4" xfId="4" applyFont="1" applyFill="1" applyBorder="1" applyAlignment="1">
      <alignment horizontal="center" vertical="top" wrapText="1"/>
    </xf>
    <xf numFmtId="0" fontId="9" fillId="7" borderId="0" xfId="4" applyFont="1" applyFill="1" applyBorder="1" applyAlignment="1">
      <alignment horizontal="centerContinuous" vertical="top"/>
    </xf>
    <xf numFmtId="0" fontId="9" fillId="7" borderId="3" xfId="4" applyFont="1" applyFill="1" applyBorder="1" applyAlignment="1">
      <alignment horizontal="centerContinuous" vertical="top" wrapText="1"/>
    </xf>
    <xf numFmtId="0" fontId="9" fillId="7" borderId="2" xfId="4" applyFont="1" applyFill="1" applyAlignment="1">
      <alignment horizontal="right" vertical="top"/>
    </xf>
    <xf numFmtId="0" fontId="9" fillId="7" borderId="3" xfId="4" applyFont="1" applyFill="1" applyBorder="1" applyAlignment="1">
      <alignment horizontal="center" vertical="top"/>
    </xf>
    <xf numFmtId="0" fontId="9" fillId="7" borderId="8" xfId="4" applyFont="1" applyFill="1" applyBorder="1" applyAlignment="1">
      <alignment horizontal="center" vertical="top"/>
    </xf>
    <xf numFmtId="0" fontId="9" fillId="7" borderId="3" xfId="4" applyFont="1" applyFill="1" applyBorder="1" applyAlignment="1">
      <alignment horizontal="center" vertical="top" wrapText="1"/>
    </xf>
    <xf numFmtId="0" fontId="9" fillId="7" borderId="2" xfId="4" applyFont="1" applyFill="1" applyAlignment="1">
      <alignment vertical="top" wrapText="1"/>
    </xf>
    <xf numFmtId="0" fontId="9" fillId="7" borderId="1" xfId="4" applyFont="1" applyFill="1" applyBorder="1" applyAlignment="1">
      <alignment horizontal="center" vertical="top" wrapText="1"/>
    </xf>
    <xf numFmtId="0" fontId="6" fillId="8" borderId="1" xfId="2" applyFill="1" applyBorder="1" applyAlignment="1">
      <alignment horizontal="left" vertical="top"/>
    </xf>
    <xf numFmtId="0" fontId="6" fillId="8" borderId="1" xfId="2" applyFill="1" applyBorder="1" applyAlignment="1">
      <alignment horizontal="center" vertical="top"/>
    </xf>
    <xf numFmtId="38" fontId="6" fillId="8" borderId="1" xfId="2" applyNumberFormat="1" applyFill="1" applyBorder="1" applyAlignment="1">
      <alignment horizontal="center" vertical="top"/>
    </xf>
    <xf numFmtId="16" fontId="6" fillId="8" borderId="1" xfId="2" applyNumberFormat="1" applyFill="1" applyBorder="1" applyAlignment="1">
      <alignment horizontal="center" vertical="top"/>
    </xf>
    <xf numFmtId="0" fontId="6" fillId="8" borderId="0" xfId="2" applyFill="1" applyAlignment="1">
      <alignment horizontal="right" vertical="top"/>
    </xf>
    <xf numFmtId="0" fontId="6" fillId="9" borderId="1" xfId="2" applyFill="1" applyBorder="1" applyAlignment="1">
      <alignment horizontal="left" vertical="top"/>
    </xf>
    <xf numFmtId="0" fontId="6" fillId="9" borderId="1" xfId="2" applyFill="1" applyBorder="1" applyAlignment="1">
      <alignment horizontal="center" vertical="top"/>
    </xf>
    <xf numFmtId="38" fontId="6" fillId="9" borderId="1" xfId="2" applyNumberFormat="1" applyFill="1" applyBorder="1" applyAlignment="1">
      <alignment horizontal="center" vertical="top"/>
    </xf>
    <xf numFmtId="38" fontId="6" fillId="9" borderId="1" xfId="2" quotePrefix="1" applyNumberFormat="1" applyFill="1" applyBorder="1" applyAlignment="1">
      <alignment horizontal="center" vertical="top"/>
    </xf>
    <xf numFmtId="16" fontId="6" fillId="9" borderId="1" xfId="2" applyNumberFormat="1" applyFill="1" applyBorder="1" applyAlignment="1">
      <alignment horizontal="center" vertical="top"/>
    </xf>
    <xf numFmtId="0" fontId="6" fillId="9" borderId="0" xfId="2" applyFill="1" applyAlignment="1">
      <alignment horizontal="right" vertical="top"/>
    </xf>
    <xf numFmtId="0" fontId="9" fillId="7" borderId="5" xfId="4" applyFont="1" applyFill="1" applyBorder="1" applyAlignment="1">
      <alignment horizontal="center" vertical="top" wrapText="1"/>
    </xf>
    <xf numFmtId="0" fontId="9" fillId="7" borderId="1" xfId="4" applyFont="1" applyFill="1" applyBorder="1" applyAlignment="1">
      <alignment horizontal="center" vertical="top" wrapText="1"/>
    </xf>
    <xf numFmtId="0" fontId="9" fillId="7" borderId="7" xfId="4" applyFont="1" applyFill="1" applyBorder="1" applyAlignment="1">
      <alignment horizontal="center" vertical="top" wrapText="1"/>
    </xf>
    <xf numFmtId="0" fontId="9" fillId="7" borderId="6" xfId="4" applyFont="1" applyFill="1" applyBorder="1" applyAlignment="1">
      <alignment horizontal="center" vertical="top" wrapText="1"/>
    </xf>
    <xf numFmtId="0" fontId="12" fillId="7" borderId="9" xfId="4" applyFont="1" applyFill="1" applyBorder="1" applyAlignment="1">
      <alignment horizontal="center" vertical="top" wrapText="1"/>
    </xf>
    <xf numFmtId="0" fontId="12" fillId="7" borderId="10" xfId="4" applyFont="1" applyFill="1" applyBorder="1" applyAlignment="1">
      <alignment horizontal="center" vertical="top" wrapText="1"/>
    </xf>
    <xf numFmtId="0" fontId="9" fillId="7" borderId="11" xfId="4" applyFont="1" applyFill="1" applyBorder="1" applyAlignment="1">
      <alignment horizontal="center" vertical="top"/>
    </xf>
    <xf numFmtId="0" fontId="9" fillId="7" borderId="10" xfId="4" applyFont="1" applyFill="1" applyBorder="1" applyAlignment="1">
      <alignment horizontal="center" vertical="top"/>
    </xf>
    <xf numFmtId="0" fontId="9" fillId="7" borderId="9" xfId="4" applyFont="1" applyFill="1" applyBorder="1" applyAlignment="1">
      <alignment horizontal="center" vertical="top"/>
    </xf>
  </cellXfs>
  <cellStyles count="27">
    <cellStyle name="curr0" xfId="5" xr:uid="{00000000-0005-0000-0000-000000000000}"/>
    <cellStyle name="curr2" xfId="6" xr:uid="{00000000-0005-0000-0000-000001000000}"/>
    <cellStyle name="date" xfId="7" xr:uid="{00000000-0005-0000-0000-000002000000}"/>
    <cellStyle name="date a" xfId="8" xr:uid="{00000000-0005-0000-0000-000003000000}"/>
    <cellStyle name="date b" xfId="9" xr:uid="{00000000-0005-0000-0000-000004000000}"/>
    <cellStyle name="date c" xfId="10" xr:uid="{00000000-0005-0000-0000-000005000000}"/>
    <cellStyle name="head" xfId="11" xr:uid="{00000000-0005-0000-0000-000006000000}"/>
    <cellStyle name="head sep" xfId="4" xr:uid="{00000000-0005-0000-0000-000007000000}"/>
    <cellStyle name="indent" xfId="12" xr:uid="{00000000-0005-0000-0000-000008000000}"/>
    <cellStyle name="indent 2" xfId="13" xr:uid="{00000000-0005-0000-0000-000009000000}"/>
    <cellStyle name="indent 3" xfId="14" xr:uid="{00000000-0005-0000-0000-00000A000000}"/>
    <cellStyle name="indent 4" xfId="15" xr:uid="{00000000-0005-0000-0000-00000B000000}"/>
    <cellStyle name="Normal" xfId="0" builtinId="0"/>
    <cellStyle name="Normal 2" xfId="2" xr:uid="{00000000-0005-0000-0000-00000D000000}"/>
    <cellStyle name="Normal_Blank Engineering Calculation1" xfId="1" xr:uid="{00000000-0005-0000-0000-00000E000000}"/>
    <cellStyle name="Normal_Blank Engineering Calculation1_1" xfId="16" xr:uid="{00000000-0005-0000-0000-00000F000000}"/>
    <cellStyle name="note 2" xfId="3" xr:uid="{00000000-0005-0000-0000-000010000000}"/>
    <cellStyle name="num" xfId="17" xr:uid="{00000000-0005-0000-0000-000011000000}"/>
    <cellStyle name="num a" xfId="18" xr:uid="{00000000-0005-0000-0000-000012000000}"/>
    <cellStyle name="num b" xfId="19" xr:uid="{00000000-0005-0000-0000-000013000000}"/>
    <cellStyle name="num c" xfId="20" xr:uid="{00000000-0005-0000-0000-000014000000}"/>
    <cellStyle name="num d" xfId="21" xr:uid="{00000000-0005-0000-0000-000015000000}"/>
    <cellStyle name="num e" xfId="22" xr:uid="{00000000-0005-0000-0000-000016000000}"/>
    <cellStyle name="shade dk" xfId="23" xr:uid="{00000000-0005-0000-0000-000017000000}"/>
    <cellStyle name="shade lt" xfId="24" xr:uid="{00000000-0005-0000-0000-000018000000}"/>
    <cellStyle name="shade md" xfId="25" xr:uid="{00000000-0005-0000-0000-000019000000}"/>
    <cellStyle name="text" xfId="26" xr:uid="{00000000-0005-0000-0000-00001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5C852B"/>
      <rgbColor rgb="0099CCFF"/>
      <rgbColor rgb="00FEBB36"/>
      <rgbColor rgb="00CC99FF"/>
      <rgbColor rgb="009A3E00"/>
      <rgbColor rgb="003366FF"/>
      <rgbColor rgb="0033CCCC"/>
      <rgbColor rgb="0099CC00"/>
      <rgbColor rgb="00FFCC00"/>
      <rgbColor rgb="00FF9900"/>
      <rgbColor rgb="00FF6600"/>
      <rgbColor rgb="00CC9900"/>
      <rgbColor rgb="00999999"/>
      <rgbColor rgb="00003366"/>
      <rgbColor rgb="00339966"/>
      <rgbColor rgb="00003300"/>
      <rgbColor rgb="00333300"/>
      <rgbColor rgb="00993300"/>
      <rgbColor rgb="00993366"/>
      <rgbColor rgb="000000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778897637795275"/>
          <c:y val="2.393832635294639E-2"/>
          <c:w val="0.82542579755691192"/>
          <c:h val="0.83462557658769032"/>
        </c:manualLayout>
      </c:layout>
      <c:scatterChart>
        <c:scatterStyle val="smoothMarker"/>
        <c:varyColors val="0"/>
        <c:ser>
          <c:idx val="0"/>
          <c:order val="0"/>
          <c:tx>
            <c:strRef>
              <c:f>'Parallel Blade Graph Data'!$B$14</c:f>
              <c:strCache>
                <c:ptCount val="1"/>
                <c:pt idx="0">
                  <c:v>1</c:v>
                </c:pt>
              </c:strCache>
            </c:strRef>
          </c:tx>
          <c:spPr>
            <a:ln w="50800">
              <a:solidFill>
                <a:srgbClr val="9933FF"/>
              </a:solidFill>
            </a:ln>
          </c:spPr>
          <c:marker>
            <c:symbol val="none"/>
          </c:marker>
          <c:xVal>
            <c:numRef>
              <c:f>'Parallel Blade Graph Data'!$A$15:$A$25</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'Parallel Blade Graph Data'!$B$15:$B$25</c:f>
              <c:numCache>
                <c:formatCode>0.00%</c:formatCode>
                <c:ptCount val="11"/>
                <c:pt idx="0">
                  <c:v>0</c:v>
                </c:pt>
                <c:pt idx="1">
                  <c:v>0.05</c:v>
                </c:pt>
                <c:pt idx="2">
                  <c:v>0.115</c:v>
                </c:pt>
                <c:pt idx="3">
                  <c:v>0.2</c:v>
                </c:pt>
                <c:pt idx="4">
                  <c:v>0.30499999999999999</c:v>
                </c:pt>
                <c:pt idx="5">
                  <c:v>0.41</c:v>
                </c:pt>
                <c:pt idx="6">
                  <c:v>0.52</c:v>
                </c:pt>
                <c:pt idx="7">
                  <c:v>0.64</c:v>
                </c:pt>
                <c:pt idx="8">
                  <c:v>0.745</c:v>
                </c:pt>
                <c:pt idx="9">
                  <c:v>0.875</c:v>
                </c:pt>
                <c:pt idx="10">
                  <c:v>1</c:v>
                </c:pt>
              </c:numCache>
            </c:numRef>
          </c:yVal>
          <c:smooth val="1"/>
          <c:extLst>
            <c:ext xmlns:c16="http://schemas.microsoft.com/office/drawing/2014/chart" uri="{C3380CC4-5D6E-409C-BE32-E72D297353CC}">
              <c16:uniqueId val="{00000000-752B-42A1-A4BA-FFD6BC5E75F0}"/>
            </c:ext>
          </c:extLst>
        </c:ser>
        <c:ser>
          <c:idx val="2"/>
          <c:order val="1"/>
          <c:tx>
            <c:strRef>
              <c:f>'Parallel Blade Graph Data'!$C$14</c:f>
              <c:strCache>
                <c:ptCount val="1"/>
                <c:pt idx="0">
                  <c:v>2</c:v>
                </c:pt>
              </c:strCache>
            </c:strRef>
          </c:tx>
          <c:spPr>
            <a:ln w="50800">
              <a:solidFill>
                <a:srgbClr val="CC0099"/>
              </a:solidFill>
            </a:ln>
          </c:spPr>
          <c:marker>
            <c:symbol val="none"/>
          </c:marker>
          <c:xVal>
            <c:numRef>
              <c:f>'Parallel Blade Graph Data'!$A$15:$A$25</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'Parallel Blade Graph Data'!$C$15:$C$25</c:f>
              <c:numCache>
                <c:formatCode>0.00%</c:formatCode>
                <c:ptCount val="11"/>
                <c:pt idx="0">
                  <c:v>0</c:v>
                </c:pt>
                <c:pt idx="1">
                  <c:v>6.5000000000000002E-2</c:v>
                </c:pt>
                <c:pt idx="2">
                  <c:v>0.14000000000000001</c:v>
                </c:pt>
                <c:pt idx="3">
                  <c:v>0.245</c:v>
                </c:pt>
                <c:pt idx="4">
                  <c:v>0.35</c:v>
                </c:pt>
                <c:pt idx="5">
                  <c:v>0.48</c:v>
                </c:pt>
                <c:pt idx="6">
                  <c:v>0.59499999999999997</c:v>
                </c:pt>
                <c:pt idx="7">
                  <c:v>0.7</c:v>
                </c:pt>
                <c:pt idx="8">
                  <c:v>0.81</c:v>
                </c:pt>
                <c:pt idx="9">
                  <c:v>0.90500000000000003</c:v>
                </c:pt>
                <c:pt idx="10">
                  <c:v>1</c:v>
                </c:pt>
              </c:numCache>
            </c:numRef>
          </c:yVal>
          <c:smooth val="1"/>
          <c:extLst>
            <c:ext xmlns:c16="http://schemas.microsoft.com/office/drawing/2014/chart" uri="{C3380CC4-5D6E-409C-BE32-E72D297353CC}">
              <c16:uniqueId val="{00000001-752B-42A1-A4BA-FFD6BC5E75F0}"/>
            </c:ext>
          </c:extLst>
        </c:ser>
        <c:ser>
          <c:idx val="3"/>
          <c:order val="2"/>
          <c:tx>
            <c:strRef>
              <c:f>'Parallel Blade Graph Data'!$D$14</c:f>
              <c:strCache>
                <c:ptCount val="1"/>
                <c:pt idx="0">
                  <c:v>3</c:v>
                </c:pt>
              </c:strCache>
            </c:strRef>
          </c:tx>
          <c:spPr>
            <a:ln w="50800">
              <a:solidFill>
                <a:srgbClr val="0000FF"/>
              </a:solidFill>
            </a:ln>
          </c:spPr>
          <c:marker>
            <c:symbol val="none"/>
          </c:marker>
          <c:xVal>
            <c:numRef>
              <c:f>'Parallel Blade Graph Data'!$A$15:$A$25</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'Parallel Blade Graph Data'!$D$15:$D$25</c:f>
              <c:numCache>
                <c:formatCode>0.00%</c:formatCode>
                <c:ptCount val="11"/>
                <c:pt idx="0">
                  <c:v>0</c:v>
                </c:pt>
                <c:pt idx="1">
                  <c:v>7.0000000000000007E-2</c:v>
                </c:pt>
                <c:pt idx="2">
                  <c:v>0.16</c:v>
                </c:pt>
                <c:pt idx="3">
                  <c:v>0.28000000000000003</c:v>
                </c:pt>
                <c:pt idx="4">
                  <c:v>0.4</c:v>
                </c:pt>
                <c:pt idx="5">
                  <c:v>0.53</c:v>
                </c:pt>
                <c:pt idx="6">
                  <c:v>0.65</c:v>
                </c:pt>
                <c:pt idx="7">
                  <c:v>0.75</c:v>
                </c:pt>
                <c:pt idx="8">
                  <c:v>0.84</c:v>
                </c:pt>
                <c:pt idx="9">
                  <c:v>0.92</c:v>
                </c:pt>
                <c:pt idx="10">
                  <c:v>1</c:v>
                </c:pt>
              </c:numCache>
            </c:numRef>
          </c:yVal>
          <c:smooth val="1"/>
          <c:extLst>
            <c:ext xmlns:c16="http://schemas.microsoft.com/office/drawing/2014/chart" uri="{C3380CC4-5D6E-409C-BE32-E72D297353CC}">
              <c16:uniqueId val="{00000002-752B-42A1-A4BA-FFD6BC5E75F0}"/>
            </c:ext>
          </c:extLst>
        </c:ser>
        <c:ser>
          <c:idx val="4"/>
          <c:order val="3"/>
          <c:tx>
            <c:strRef>
              <c:f>'Parallel Blade Graph Data'!$E$14</c:f>
              <c:strCache>
                <c:ptCount val="1"/>
                <c:pt idx="0">
                  <c:v>5</c:v>
                </c:pt>
              </c:strCache>
            </c:strRef>
          </c:tx>
          <c:spPr>
            <a:ln w="50800">
              <a:solidFill>
                <a:srgbClr val="00B0F0"/>
              </a:solidFill>
            </a:ln>
          </c:spPr>
          <c:marker>
            <c:symbol val="none"/>
          </c:marker>
          <c:xVal>
            <c:numRef>
              <c:f>'Parallel Blade Graph Data'!$A$15:$A$25</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'Parallel Blade Graph Data'!$E$15:$E$25</c:f>
              <c:numCache>
                <c:formatCode>0.00%</c:formatCode>
                <c:ptCount val="11"/>
                <c:pt idx="0">
                  <c:v>0</c:v>
                </c:pt>
                <c:pt idx="1">
                  <c:v>9.7500000000000003E-2</c:v>
                </c:pt>
                <c:pt idx="2">
                  <c:v>0.20499999999999999</c:v>
                </c:pt>
                <c:pt idx="3">
                  <c:v>0.34</c:v>
                </c:pt>
                <c:pt idx="4">
                  <c:v>0.47499999999999998</c:v>
                </c:pt>
                <c:pt idx="5">
                  <c:v>0.61</c:v>
                </c:pt>
                <c:pt idx="6">
                  <c:v>0.72</c:v>
                </c:pt>
                <c:pt idx="7">
                  <c:v>0.81499999999999995</c:v>
                </c:pt>
                <c:pt idx="8">
                  <c:v>0.88749999999999996</c:v>
                </c:pt>
                <c:pt idx="9">
                  <c:v>0.95</c:v>
                </c:pt>
                <c:pt idx="10">
                  <c:v>1</c:v>
                </c:pt>
              </c:numCache>
            </c:numRef>
          </c:yVal>
          <c:smooth val="1"/>
          <c:extLst>
            <c:ext xmlns:c16="http://schemas.microsoft.com/office/drawing/2014/chart" uri="{C3380CC4-5D6E-409C-BE32-E72D297353CC}">
              <c16:uniqueId val="{00000003-752B-42A1-A4BA-FFD6BC5E75F0}"/>
            </c:ext>
          </c:extLst>
        </c:ser>
        <c:ser>
          <c:idx val="5"/>
          <c:order val="4"/>
          <c:tx>
            <c:strRef>
              <c:f>'Parallel Blade Graph Data'!$F$14</c:f>
              <c:strCache>
                <c:ptCount val="1"/>
                <c:pt idx="0">
                  <c:v>10</c:v>
                </c:pt>
              </c:strCache>
            </c:strRef>
          </c:tx>
          <c:spPr>
            <a:ln w="50800">
              <a:solidFill>
                <a:srgbClr val="009900"/>
              </a:solidFill>
            </a:ln>
          </c:spPr>
          <c:marker>
            <c:symbol val="none"/>
          </c:marker>
          <c:xVal>
            <c:numRef>
              <c:f>'Parallel Blade Graph Data'!$A$15:$A$25</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'Parallel Blade Graph Data'!$F$15:$F$25</c:f>
              <c:numCache>
                <c:formatCode>0.00%</c:formatCode>
                <c:ptCount val="11"/>
                <c:pt idx="0">
                  <c:v>0</c:v>
                </c:pt>
                <c:pt idx="1">
                  <c:v>0.12</c:v>
                </c:pt>
                <c:pt idx="2">
                  <c:v>0.28499999999999998</c:v>
                </c:pt>
                <c:pt idx="3">
                  <c:v>0.44500000000000001</c:v>
                </c:pt>
                <c:pt idx="4">
                  <c:v>0.58750000000000002</c:v>
                </c:pt>
                <c:pt idx="5">
                  <c:v>0.72</c:v>
                </c:pt>
                <c:pt idx="6">
                  <c:v>0.82</c:v>
                </c:pt>
                <c:pt idx="7">
                  <c:v>0.88249999999999995</c:v>
                </c:pt>
                <c:pt idx="8">
                  <c:v>0.9325</c:v>
                </c:pt>
                <c:pt idx="9">
                  <c:v>0.97499999999999998</c:v>
                </c:pt>
                <c:pt idx="10">
                  <c:v>1</c:v>
                </c:pt>
              </c:numCache>
            </c:numRef>
          </c:yVal>
          <c:smooth val="1"/>
          <c:extLst>
            <c:ext xmlns:c16="http://schemas.microsoft.com/office/drawing/2014/chart" uri="{C3380CC4-5D6E-409C-BE32-E72D297353CC}">
              <c16:uniqueId val="{00000004-752B-42A1-A4BA-FFD6BC5E75F0}"/>
            </c:ext>
          </c:extLst>
        </c:ser>
        <c:ser>
          <c:idx val="6"/>
          <c:order val="5"/>
          <c:tx>
            <c:strRef>
              <c:f>'Parallel Blade Graph Data'!$G$14</c:f>
              <c:strCache>
                <c:ptCount val="1"/>
                <c:pt idx="0">
                  <c:v>20</c:v>
                </c:pt>
              </c:strCache>
            </c:strRef>
          </c:tx>
          <c:spPr>
            <a:ln w="50800">
              <a:solidFill>
                <a:srgbClr val="92D050"/>
              </a:solidFill>
            </a:ln>
          </c:spPr>
          <c:marker>
            <c:symbol val="none"/>
          </c:marker>
          <c:xVal>
            <c:numRef>
              <c:f>'Parallel Blade Graph Data'!$A$15:$A$25</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'Parallel Blade Graph Data'!$G$15:$G$25</c:f>
              <c:numCache>
                <c:formatCode>0.00%</c:formatCode>
                <c:ptCount val="11"/>
                <c:pt idx="0">
                  <c:v>0</c:v>
                </c:pt>
                <c:pt idx="1">
                  <c:v>0.155</c:v>
                </c:pt>
                <c:pt idx="2">
                  <c:v>0.34499999999999997</c:v>
                </c:pt>
                <c:pt idx="3">
                  <c:v>0.55500000000000005</c:v>
                </c:pt>
                <c:pt idx="4">
                  <c:v>0.71499999999999997</c:v>
                </c:pt>
                <c:pt idx="5">
                  <c:v>0.8175</c:v>
                </c:pt>
                <c:pt idx="6">
                  <c:v>0.88249999999999995</c:v>
                </c:pt>
                <c:pt idx="7">
                  <c:v>0.9325</c:v>
                </c:pt>
                <c:pt idx="8">
                  <c:v>0.97499999999999998</c:v>
                </c:pt>
                <c:pt idx="9">
                  <c:v>1</c:v>
                </c:pt>
                <c:pt idx="10">
                  <c:v>1</c:v>
                </c:pt>
              </c:numCache>
            </c:numRef>
          </c:yVal>
          <c:smooth val="1"/>
          <c:extLst>
            <c:ext xmlns:c16="http://schemas.microsoft.com/office/drawing/2014/chart" uri="{C3380CC4-5D6E-409C-BE32-E72D297353CC}">
              <c16:uniqueId val="{00000005-752B-42A1-A4BA-FFD6BC5E75F0}"/>
            </c:ext>
          </c:extLst>
        </c:ser>
        <c:ser>
          <c:idx val="7"/>
          <c:order val="6"/>
          <c:tx>
            <c:strRef>
              <c:f>'Parallel Blade Graph Data'!$H$14</c:f>
              <c:strCache>
                <c:ptCount val="1"/>
                <c:pt idx="0">
                  <c:v>50</c:v>
                </c:pt>
              </c:strCache>
            </c:strRef>
          </c:tx>
          <c:spPr>
            <a:ln w="50800">
              <a:solidFill>
                <a:srgbClr val="FFFF00"/>
              </a:solidFill>
            </a:ln>
          </c:spPr>
          <c:marker>
            <c:symbol val="none"/>
          </c:marker>
          <c:xVal>
            <c:numRef>
              <c:f>'Parallel Blade Graph Data'!$A$15:$A$25</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'Parallel Blade Graph Data'!$H$15:$H$25</c:f>
              <c:numCache>
                <c:formatCode>0.00%</c:formatCode>
                <c:ptCount val="11"/>
                <c:pt idx="0">
                  <c:v>0</c:v>
                </c:pt>
                <c:pt idx="1">
                  <c:v>0.22</c:v>
                </c:pt>
                <c:pt idx="2">
                  <c:v>0.51500000000000001</c:v>
                </c:pt>
                <c:pt idx="3">
                  <c:v>0.73750000000000004</c:v>
                </c:pt>
                <c:pt idx="4">
                  <c:v>0.84750000000000003</c:v>
                </c:pt>
                <c:pt idx="5">
                  <c:v>0.91249999999999998</c:v>
                </c:pt>
                <c:pt idx="6">
                  <c:v>0.95</c:v>
                </c:pt>
                <c:pt idx="7">
                  <c:v>0.97499999999999998</c:v>
                </c:pt>
                <c:pt idx="8">
                  <c:v>0.995</c:v>
                </c:pt>
                <c:pt idx="9">
                  <c:v>1</c:v>
                </c:pt>
                <c:pt idx="10">
                  <c:v>1</c:v>
                </c:pt>
              </c:numCache>
            </c:numRef>
          </c:yVal>
          <c:smooth val="1"/>
          <c:extLst>
            <c:ext xmlns:c16="http://schemas.microsoft.com/office/drawing/2014/chart" uri="{C3380CC4-5D6E-409C-BE32-E72D297353CC}">
              <c16:uniqueId val="{00000006-752B-42A1-A4BA-FFD6BC5E75F0}"/>
            </c:ext>
          </c:extLst>
        </c:ser>
        <c:ser>
          <c:idx val="8"/>
          <c:order val="7"/>
          <c:tx>
            <c:strRef>
              <c:f>'Parallel Blade Graph Data'!$I$14</c:f>
              <c:strCache>
                <c:ptCount val="1"/>
                <c:pt idx="0">
                  <c:v>100</c:v>
                </c:pt>
              </c:strCache>
            </c:strRef>
          </c:tx>
          <c:spPr>
            <a:ln w="50800">
              <a:solidFill>
                <a:srgbClr val="FF9933"/>
              </a:solidFill>
            </a:ln>
          </c:spPr>
          <c:marker>
            <c:symbol val="none"/>
          </c:marker>
          <c:xVal>
            <c:numRef>
              <c:f>'Parallel Blade Graph Data'!$A$15:$A$25</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'Parallel Blade Graph Data'!$I$15:$I$25</c:f>
              <c:numCache>
                <c:formatCode>0.00%</c:formatCode>
                <c:ptCount val="11"/>
                <c:pt idx="0">
                  <c:v>0</c:v>
                </c:pt>
                <c:pt idx="1">
                  <c:v>0.28499999999999998</c:v>
                </c:pt>
                <c:pt idx="2">
                  <c:v>0.65</c:v>
                </c:pt>
                <c:pt idx="3">
                  <c:v>0.83499999999999996</c:v>
                </c:pt>
                <c:pt idx="4">
                  <c:v>0.92</c:v>
                </c:pt>
                <c:pt idx="5">
                  <c:v>0.95499999999999996</c:v>
                </c:pt>
                <c:pt idx="6">
                  <c:v>0.97499999999999998</c:v>
                </c:pt>
                <c:pt idx="7">
                  <c:v>0.99</c:v>
                </c:pt>
                <c:pt idx="8">
                  <c:v>1</c:v>
                </c:pt>
                <c:pt idx="9">
                  <c:v>1</c:v>
                </c:pt>
                <c:pt idx="10">
                  <c:v>1</c:v>
                </c:pt>
              </c:numCache>
            </c:numRef>
          </c:yVal>
          <c:smooth val="1"/>
          <c:extLst>
            <c:ext xmlns:c16="http://schemas.microsoft.com/office/drawing/2014/chart" uri="{C3380CC4-5D6E-409C-BE32-E72D297353CC}">
              <c16:uniqueId val="{00000007-752B-42A1-A4BA-FFD6BC5E75F0}"/>
            </c:ext>
          </c:extLst>
        </c:ser>
        <c:ser>
          <c:idx val="1"/>
          <c:order val="8"/>
          <c:tx>
            <c:strRef>
              <c:f>'Parallel Blade Graph Data'!$J$14</c:f>
              <c:strCache>
                <c:ptCount val="1"/>
                <c:pt idx="0">
                  <c:v>200</c:v>
                </c:pt>
              </c:strCache>
            </c:strRef>
          </c:tx>
          <c:spPr>
            <a:ln w="50800">
              <a:solidFill>
                <a:srgbClr val="FF0000"/>
              </a:solidFill>
              <a:prstDash val="solid"/>
            </a:ln>
          </c:spPr>
          <c:marker>
            <c:symbol val="none"/>
          </c:marker>
          <c:xVal>
            <c:numRef>
              <c:f>'Parallel Blade Graph Data'!$A$15:$A$25</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'Parallel Blade Graph Data'!$J$15:$J$25</c:f>
              <c:numCache>
                <c:formatCode>0.00%</c:formatCode>
                <c:ptCount val="11"/>
                <c:pt idx="0">
                  <c:v>0</c:v>
                </c:pt>
                <c:pt idx="1">
                  <c:v>0.375</c:v>
                </c:pt>
                <c:pt idx="2">
                  <c:v>0.76500000000000001</c:v>
                </c:pt>
                <c:pt idx="3">
                  <c:v>0.9</c:v>
                </c:pt>
                <c:pt idx="4">
                  <c:v>0.95</c:v>
                </c:pt>
                <c:pt idx="5">
                  <c:v>0.97499999999999998</c:v>
                </c:pt>
                <c:pt idx="6">
                  <c:v>0.99250000000000005</c:v>
                </c:pt>
                <c:pt idx="7">
                  <c:v>1</c:v>
                </c:pt>
                <c:pt idx="8">
                  <c:v>1</c:v>
                </c:pt>
                <c:pt idx="9">
                  <c:v>1</c:v>
                </c:pt>
                <c:pt idx="10">
                  <c:v>1</c:v>
                </c:pt>
              </c:numCache>
            </c:numRef>
          </c:yVal>
          <c:smooth val="1"/>
          <c:extLst>
            <c:ext xmlns:c16="http://schemas.microsoft.com/office/drawing/2014/chart" uri="{C3380CC4-5D6E-409C-BE32-E72D297353CC}">
              <c16:uniqueId val="{00000008-752B-42A1-A4BA-FFD6BC5E75F0}"/>
            </c:ext>
          </c:extLst>
        </c:ser>
        <c:dLbls>
          <c:showLegendKey val="0"/>
          <c:showVal val="0"/>
          <c:showCatName val="0"/>
          <c:showSerName val="0"/>
          <c:showPercent val="0"/>
          <c:showBubbleSize val="0"/>
        </c:dLbls>
        <c:axId val="521140048"/>
        <c:axId val="521134560"/>
      </c:scatterChart>
      <c:valAx>
        <c:axId val="521140048"/>
        <c:scaling>
          <c:orientation val="minMax"/>
          <c:max val="1"/>
          <c:min val="0"/>
        </c:scaling>
        <c:delete val="0"/>
        <c:axPos val="b"/>
        <c:majorGridlines>
          <c:spPr>
            <a:ln>
              <a:solidFill>
                <a:schemeClr val="bg1">
                  <a:lumMod val="75000"/>
                </a:schemeClr>
              </a:solidFill>
            </a:ln>
          </c:spPr>
        </c:majorGridlines>
        <c:minorGridlines>
          <c:spPr>
            <a:ln>
              <a:solidFill>
                <a:schemeClr val="bg1">
                  <a:lumMod val="75000"/>
                </a:schemeClr>
              </a:solidFill>
            </a:ln>
          </c:spPr>
        </c:minorGridlines>
        <c:title>
          <c:tx>
            <c:rich>
              <a:bodyPr/>
              <a:lstStyle/>
              <a:p>
                <a:pPr>
                  <a:defRPr b="0"/>
                </a:pPr>
                <a:r>
                  <a:rPr lang="en-US"/>
                  <a:t>Percent Blade Rotation</a:t>
                </a:r>
              </a:p>
            </c:rich>
          </c:tx>
          <c:layout>
            <c:manualLayout>
              <c:xMode val="edge"/>
              <c:yMode val="edge"/>
              <c:x val="0.38750714494021582"/>
              <c:y val="0.92601471301444316"/>
            </c:manualLayout>
          </c:layout>
          <c:overlay val="0"/>
        </c:title>
        <c:numFmt formatCode="0%" sourceLinked="0"/>
        <c:majorTickMark val="out"/>
        <c:minorTickMark val="out"/>
        <c:tickLblPos val="nextTo"/>
        <c:spPr>
          <a:ln w="50800">
            <a:solidFill>
              <a:schemeClr val="bg1"/>
            </a:solidFill>
          </a:ln>
        </c:spPr>
        <c:txPr>
          <a:bodyPr/>
          <a:lstStyle/>
          <a:p>
            <a:pPr>
              <a:defRPr sz="1800"/>
            </a:pPr>
            <a:endParaRPr lang="en-US"/>
          </a:p>
        </c:txPr>
        <c:crossAx val="521134560"/>
        <c:crosses val="autoZero"/>
        <c:crossBetween val="midCat"/>
        <c:majorUnit val="0.1"/>
        <c:minorUnit val="5.000000000000001E-2"/>
      </c:valAx>
      <c:valAx>
        <c:axId val="521134560"/>
        <c:scaling>
          <c:orientation val="minMax"/>
          <c:max val="1"/>
          <c:min val="0"/>
        </c:scaling>
        <c:delete val="0"/>
        <c:axPos val="l"/>
        <c:majorGridlines>
          <c:spPr>
            <a:ln>
              <a:solidFill>
                <a:schemeClr val="bg1">
                  <a:lumMod val="75000"/>
                </a:schemeClr>
              </a:solidFill>
            </a:ln>
          </c:spPr>
        </c:majorGridlines>
        <c:minorGridlines/>
        <c:title>
          <c:tx>
            <c:rich>
              <a:bodyPr rot="-5400000" vert="horz"/>
              <a:lstStyle/>
              <a:p>
                <a:pPr>
                  <a:defRPr b="0"/>
                </a:pPr>
                <a:r>
                  <a:rPr lang="en-US"/>
                  <a:t>Percent Flow</a:t>
                </a:r>
              </a:p>
            </c:rich>
          </c:tx>
          <c:layout>
            <c:manualLayout>
              <c:xMode val="edge"/>
              <c:yMode val="edge"/>
              <c:x val="4.7974336541265665E-3"/>
              <c:y val="0.35448706396489987"/>
            </c:manualLayout>
          </c:layout>
          <c:overlay val="0"/>
        </c:title>
        <c:numFmt formatCode="0%" sourceLinked="0"/>
        <c:majorTickMark val="out"/>
        <c:minorTickMark val="out"/>
        <c:tickLblPos val="nextTo"/>
        <c:spPr>
          <a:ln w="50800">
            <a:solidFill>
              <a:schemeClr val="bg1"/>
            </a:solidFill>
          </a:ln>
        </c:spPr>
        <c:txPr>
          <a:bodyPr/>
          <a:lstStyle/>
          <a:p>
            <a:pPr>
              <a:defRPr sz="1800"/>
            </a:pPr>
            <a:endParaRPr lang="en-US"/>
          </a:p>
        </c:txPr>
        <c:crossAx val="521140048"/>
        <c:crosses val="autoZero"/>
        <c:crossBetween val="midCat"/>
        <c:majorUnit val="0.1"/>
        <c:minorUnit val="5.000000000000001E-2"/>
      </c:valAx>
      <c:spPr>
        <a:solidFill>
          <a:schemeClr val="tx1"/>
        </a:solidFill>
        <a:ln>
          <a:noFill/>
        </a:ln>
      </c:spPr>
    </c:plotArea>
    <c:legend>
      <c:legendPos val="l"/>
      <c:layout>
        <c:manualLayout>
          <c:xMode val="edge"/>
          <c:yMode val="edge"/>
          <c:x val="0.86681186858741732"/>
          <c:y val="0.24332377822502699"/>
          <c:w val="7.5039867109634548E-2"/>
          <c:h val="0.36338557158712542"/>
        </c:manualLayout>
      </c:layout>
      <c:overlay val="1"/>
      <c:spPr>
        <a:solidFill>
          <a:srgbClr val="000000">
            <a:alpha val="75000"/>
          </a:srgbClr>
        </a:solidFill>
        <a:effectLst>
          <a:softEdge rad="127000"/>
        </a:effectLst>
      </c:spPr>
      <c:txPr>
        <a:bodyPr/>
        <a:lstStyle/>
        <a:p>
          <a:pPr>
            <a:defRPr sz="1400"/>
          </a:pPr>
          <a:endParaRPr lang="en-US"/>
        </a:p>
      </c:txPr>
    </c:legend>
    <c:plotVisOnly val="1"/>
    <c:dispBlanksAs val="gap"/>
    <c:showDLblsOverMax val="0"/>
  </c:chart>
  <c:spPr>
    <a:solidFill>
      <a:schemeClr val="tx1"/>
    </a:solidFill>
    <a:ln>
      <a:noFill/>
    </a:ln>
  </c:spPr>
  <c:txPr>
    <a:bodyPr/>
    <a:lstStyle/>
    <a:p>
      <a:pPr>
        <a:defRPr sz="2000">
          <a:solidFill>
            <a:schemeClr val="bg1"/>
          </a:solidFill>
          <a:latin typeface="Arial" panose="020B0604020202020204" pitchFamily="34" charset="0"/>
          <a:cs typeface="Arial" panose="020B0604020202020204" pitchFamily="34" charset="0"/>
        </a:defRPr>
      </a:pPr>
      <a:endParaRPr lang="en-US"/>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778897637795275"/>
          <c:y val="2.393832635294639E-2"/>
          <c:w val="0.82542579755691192"/>
          <c:h val="0.83462557658769032"/>
        </c:manualLayout>
      </c:layout>
      <c:scatterChart>
        <c:scatterStyle val="smoothMarker"/>
        <c:varyColors val="0"/>
        <c:ser>
          <c:idx val="0"/>
          <c:order val="0"/>
          <c:tx>
            <c:strRef>
              <c:f>'Opposed  Blade Graph Data '!$B$13</c:f>
              <c:strCache>
                <c:ptCount val="1"/>
                <c:pt idx="0">
                  <c:v>1</c:v>
                </c:pt>
              </c:strCache>
            </c:strRef>
          </c:tx>
          <c:spPr>
            <a:ln w="50800">
              <a:solidFill>
                <a:srgbClr val="9933FF"/>
              </a:solidFill>
            </a:ln>
          </c:spPr>
          <c:marker>
            <c:symbol val="none"/>
          </c:marker>
          <c:xVal>
            <c:numRef>
              <c:f>'Opposed  Blade Graph Data '!$A$14:$A$24</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'Opposed  Blade Graph Data '!$B$14:$B$24</c:f>
              <c:numCache>
                <c:formatCode>0.00%</c:formatCode>
                <c:ptCount val="11"/>
                <c:pt idx="0">
                  <c:v>0</c:v>
                </c:pt>
                <c:pt idx="1">
                  <c:v>2.5000000000000001E-2</c:v>
                </c:pt>
                <c:pt idx="2">
                  <c:v>5.5E-2</c:v>
                </c:pt>
                <c:pt idx="3">
                  <c:v>0.1</c:v>
                </c:pt>
                <c:pt idx="4">
                  <c:v>0.155</c:v>
                </c:pt>
                <c:pt idx="5">
                  <c:v>0.22500000000000001</c:v>
                </c:pt>
                <c:pt idx="6">
                  <c:v>0.32750000000000001</c:v>
                </c:pt>
                <c:pt idx="7">
                  <c:v>0.46750000000000003</c:v>
                </c:pt>
                <c:pt idx="8">
                  <c:v>0.61499999999999999</c:v>
                </c:pt>
                <c:pt idx="9">
                  <c:v>0.78500000000000003</c:v>
                </c:pt>
                <c:pt idx="10">
                  <c:v>1</c:v>
                </c:pt>
              </c:numCache>
            </c:numRef>
          </c:yVal>
          <c:smooth val="1"/>
          <c:extLst>
            <c:ext xmlns:c16="http://schemas.microsoft.com/office/drawing/2014/chart" uri="{C3380CC4-5D6E-409C-BE32-E72D297353CC}">
              <c16:uniqueId val="{00000000-4F5F-4C9B-AF32-29F21D7AC011}"/>
            </c:ext>
          </c:extLst>
        </c:ser>
        <c:ser>
          <c:idx val="2"/>
          <c:order val="1"/>
          <c:tx>
            <c:strRef>
              <c:f>'Opposed  Blade Graph Data '!$C$13</c:f>
              <c:strCache>
                <c:ptCount val="1"/>
                <c:pt idx="0">
                  <c:v>3</c:v>
                </c:pt>
              </c:strCache>
            </c:strRef>
          </c:tx>
          <c:spPr>
            <a:ln w="50800">
              <a:solidFill>
                <a:srgbClr val="CC0099"/>
              </a:solidFill>
            </a:ln>
          </c:spPr>
          <c:marker>
            <c:symbol val="none"/>
          </c:marker>
          <c:xVal>
            <c:numRef>
              <c:f>'Opposed  Blade Graph Data '!$A$14:$A$24</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'Opposed  Blade Graph Data '!$C$14:$C$24</c:f>
              <c:numCache>
                <c:formatCode>0.00%</c:formatCode>
                <c:ptCount val="11"/>
                <c:pt idx="0">
                  <c:v>0</c:v>
                </c:pt>
                <c:pt idx="1">
                  <c:v>3.5000000000000003E-2</c:v>
                </c:pt>
                <c:pt idx="2">
                  <c:v>8.5000000000000006E-2</c:v>
                </c:pt>
                <c:pt idx="3">
                  <c:v>0.14699999999999999</c:v>
                </c:pt>
                <c:pt idx="4">
                  <c:v>0.22</c:v>
                </c:pt>
                <c:pt idx="5">
                  <c:v>0.32</c:v>
                </c:pt>
                <c:pt idx="6">
                  <c:v>0.44500000000000001</c:v>
                </c:pt>
                <c:pt idx="7">
                  <c:v>0.57499999999999996</c:v>
                </c:pt>
                <c:pt idx="8">
                  <c:v>0.72499999999999998</c:v>
                </c:pt>
                <c:pt idx="9">
                  <c:v>0.88</c:v>
                </c:pt>
                <c:pt idx="10">
                  <c:v>1</c:v>
                </c:pt>
              </c:numCache>
            </c:numRef>
          </c:yVal>
          <c:smooth val="1"/>
          <c:extLst>
            <c:ext xmlns:c16="http://schemas.microsoft.com/office/drawing/2014/chart" uri="{C3380CC4-5D6E-409C-BE32-E72D297353CC}">
              <c16:uniqueId val="{00000001-4F5F-4C9B-AF32-29F21D7AC011}"/>
            </c:ext>
          </c:extLst>
        </c:ser>
        <c:ser>
          <c:idx val="3"/>
          <c:order val="2"/>
          <c:tx>
            <c:strRef>
              <c:f>'Opposed  Blade Graph Data '!$D$13</c:f>
              <c:strCache>
                <c:ptCount val="1"/>
                <c:pt idx="0">
                  <c:v>5</c:v>
                </c:pt>
              </c:strCache>
            </c:strRef>
          </c:tx>
          <c:spPr>
            <a:ln w="50800">
              <a:solidFill>
                <a:srgbClr val="0000FF"/>
              </a:solidFill>
            </a:ln>
          </c:spPr>
          <c:marker>
            <c:symbol val="none"/>
          </c:marker>
          <c:xVal>
            <c:numRef>
              <c:f>'Opposed  Blade Graph Data '!$A$14:$A$24</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'Opposed  Blade Graph Data '!$D$14:$D$24</c:f>
              <c:numCache>
                <c:formatCode>0.00%</c:formatCode>
                <c:ptCount val="11"/>
                <c:pt idx="0">
                  <c:v>0</c:v>
                </c:pt>
                <c:pt idx="1">
                  <c:v>0.04</c:v>
                </c:pt>
                <c:pt idx="2">
                  <c:v>0.10050000000000001</c:v>
                </c:pt>
                <c:pt idx="3">
                  <c:v>0.18</c:v>
                </c:pt>
                <c:pt idx="4">
                  <c:v>0.27</c:v>
                </c:pt>
                <c:pt idx="5">
                  <c:v>0.38</c:v>
                </c:pt>
                <c:pt idx="6">
                  <c:v>0.51500000000000001</c:v>
                </c:pt>
                <c:pt idx="7">
                  <c:v>0.66</c:v>
                </c:pt>
                <c:pt idx="8">
                  <c:v>0.79</c:v>
                </c:pt>
                <c:pt idx="9">
                  <c:v>0.91</c:v>
                </c:pt>
                <c:pt idx="10">
                  <c:v>1</c:v>
                </c:pt>
              </c:numCache>
            </c:numRef>
          </c:yVal>
          <c:smooth val="1"/>
          <c:extLst>
            <c:ext xmlns:c16="http://schemas.microsoft.com/office/drawing/2014/chart" uri="{C3380CC4-5D6E-409C-BE32-E72D297353CC}">
              <c16:uniqueId val="{00000002-4F5F-4C9B-AF32-29F21D7AC011}"/>
            </c:ext>
          </c:extLst>
        </c:ser>
        <c:ser>
          <c:idx val="4"/>
          <c:order val="3"/>
          <c:tx>
            <c:strRef>
              <c:f>'Opposed  Blade Graph Data '!$E$13</c:f>
              <c:strCache>
                <c:ptCount val="1"/>
                <c:pt idx="0">
                  <c:v>10</c:v>
                </c:pt>
              </c:strCache>
            </c:strRef>
          </c:tx>
          <c:spPr>
            <a:ln w="50800">
              <a:solidFill>
                <a:srgbClr val="00B0F0"/>
              </a:solidFill>
            </a:ln>
          </c:spPr>
          <c:marker>
            <c:symbol val="none"/>
          </c:marker>
          <c:xVal>
            <c:numRef>
              <c:f>'Opposed  Blade Graph Data '!$A$14:$A$24</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'Opposed  Blade Graph Data '!$E$14:$E$24</c:f>
              <c:numCache>
                <c:formatCode>0.00%</c:formatCode>
                <c:ptCount val="11"/>
                <c:pt idx="0">
                  <c:v>0</c:v>
                </c:pt>
                <c:pt idx="1">
                  <c:v>6.5000000000000002E-2</c:v>
                </c:pt>
                <c:pt idx="2">
                  <c:v>0.14499999999999999</c:v>
                </c:pt>
                <c:pt idx="3">
                  <c:v>0.23</c:v>
                </c:pt>
                <c:pt idx="4">
                  <c:v>0.35</c:v>
                </c:pt>
                <c:pt idx="5">
                  <c:v>0.48</c:v>
                </c:pt>
                <c:pt idx="6">
                  <c:v>0.625</c:v>
                </c:pt>
                <c:pt idx="7">
                  <c:v>0.76</c:v>
                </c:pt>
                <c:pt idx="8">
                  <c:v>0.87</c:v>
                </c:pt>
                <c:pt idx="9">
                  <c:v>0.94499999999999995</c:v>
                </c:pt>
                <c:pt idx="10">
                  <c:v>1</c:v>
                </c:pt>
              </c:numCache>
            </c:numRef>
          </c:yVal>
          <c:smooth val="1"/>
          <c:extLst>
            <c:ext xmlns:c16="http://schemas.microsoft.com/office/drawing/2014/chart" uri="{C3380CC4-5D6E-409C-BE32-E72D297353CC}">
              <c16:uniqueId val="{00000003-4F5F-4C9B-AF32-29F21D7AC011}"/>
            </c:ext>
          </c:extLst>
        </c:ser>
        <c:ser>
          <c:idx val="5"/>
          <c:order val="4"/>
          <c:tx>
            <c:strRef>
              <c:f>'Opposed  Blade Graph Data '!$F$13</c:f>
              <c:strCache>
                <c:ptCount val="1"/>
                <c:pt idx="0">
                  <c:v>20</c:v>
                </c:pt>
              </c:strCache>
            </c:strRef>
          </c:tx>
          <c:spPr>
            <a:ln w="50800">
              <a:solidFill>
                <a:srgbClr val="009900"/>
              </a:solidFill>
            </a:ln>
          </c:spPr>
          <c:marker>
            <c:symbol val="none"/>
          </c:marker>
          <c:xVal>
            <c:numRef>
              <c:f>'Opposed  Blade Graph Data '!$A$14:$A$24</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'Opposed  Blade Graph Data '!$F$14:$F$24</c:f>
              <c:numCache>
                <c:formatCode>0.00%</c:formatCode>
                <c:ptCount val="11"/>
                <c:pt idx="0">
                  <c:v>0</c:v>
                </c:pt>
                <c:pt idx="1">
                  <c:v>8.5000000000000006E-2</c:v>
                </c:pt>
                <c:pt idx="2">
                  <c:v>0.185</c:v>
                </c:pt>
                <c:pt idx="3">
                  <c:v>0.315</c:v>
                </c:pt>
                <c:pt idx="4">
                  <c:v>0.45</c:v>
                </c:pt>
                <c:pt idx="5">
                  <c:v>0.61</c:v>
                </c:pt>
                <c:pt idx="6">
                  <c:v>0.75</c:v>
                </c:pt>
                <c:pt idx="7">
                  <c:v>0.85</c:v>
                </c:pt>
                <c:pt idx="8">
                  <c:v>0.92</c:v>
                </c:pt>
                <c:pt idx="9">
                  <c:v>0.97499999999999998</c:v>
                </c:pt>
                <c:pt idx="10">
                  <c:v>1</c:v>
                </c:pt>
              </c:numCache>
            </c:numRef>
          </c:yVal>
          <c:smooth val="1"/>
          <c:extLst>
            <c:ext xmlns:c16="http://schemas.microsoft.com/office/drawing/2014/chart" uri="{C3380CC4-5D6E-409C-BE32-E72D297353CC}">
              <c16:uniqueId val="{00000004-4F5F-4C9B-AF32-29F21D7AC011}"/>
            </c:ext>
          </c:extLst>
        </c:ser>
        <c:ser>
          <c:idx val="6"/>
          <c:order val="5"/>
          <c:tx>
            <c:strRef>
              <c:f>'Opposed  Blade Graph Data '!$G$13</c:f>
              <c:strCache>
                <c:ptCount val="1"/>
                <c:pt idx="0">
                  <c:v>50</c:v>
                </c:pt>
              </c:strCache>
            </c:strRef>
          </c:tx>
          <c:spPr>
            <a:ln w="50800">
              <a:solidFill>
                <a:srgbClr val="00B050"/>
              </a:solidFill>
            </a:ln>
          </c:spPr>
          <c:marker>
            <c:symbol val="none"/>
          </c:marker>
          <c:xVal>
            <c:numRef>
              <c:f>'Opposed  Blade Graph Data '!$A$14:$A$24</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'Opposed  Blade Graph Data '!$G$14:$G$24</c:f>
              <c:numCache>
                <c:formatCode>0.00%</c:formatCode>
                <c:ptCount val="11"/>
                <c:pt idx="0">
                  <c:v>0</c:v>
                </c:pt>
                <c:pt idx="1">
                  <c:v>0.12</c:v>
                </c:pt>
                <c:pt idx="2">
                  <c:v>0.27500000000000002</c:v>
                </c:pt>
                <c:pt idx="3">
                  <c:v>0.44</c:v>
                </c:pt>
                <c:pt idx="4">
                  <c:v>0.62</c:v>
                </c:pt>
                <c:pt idx="5">
                  <c:v>0.76</c:v>
                </c:pt>
                <c:pt idx="6">
                  <c:v>0.86750000000000005</c:v>
                </c:pt>
                <c:pt idx="7">
                  <c:v>0.92500000000000004</c:v>
                </c:pt>
                <c:pt idx="8">
                  <c:v>0.97</c:v>
                </c:pt>
                <c:pt idx="9">
                  <c:v>0.99</c:v>
                </c:pt>
                <c:pt idx="10">
                  <c:v>1</c:v>
                </c:pt>
              </c:numCache>
            </c:numRef>
          </c:yVal>
          <c:smooth val="1"/>
          <c:extLst>
            <c:ext xmlns:c16="http://schemas.microsoft.com/office/drawing/2014/chart" uri="{C3380CC4-5D6E-409C-BE32-E72D297353CC}">
              <c16:uniqueId val="{00000005-4F5F-4C9B-AF32-29F21D7AC011}"/>
            </c:ext>
          </c:extLst>
        </c:ser>
        <c:ser>
          <c:idx val="7"/>
          <c:order val="6"/>
          <c:tx>
            <c:strRef>
              <c:f>'Opposed  Blade Graph Data '!$H$13</c:f>
              <c:strCache>
                <c:ptCount val="1"/>
                <c:pt idx="0">
                  <c:v>100</c:v>
                </c:pt>
              </c:strCache>
            </c:strRef>
          </c:tx>
          <c:spPr>
            <a:ln w="50800">
              <a:solidFill>
                <a:srgbClr val="FFFF00"/>
              </a:solidFill>
            </a:ln>
          </c:spPr>
          <c:marker>
            <c:symbol val="none"/>
          </c:marker>
          <c:xVal>
            <c:numRef>
              <c:f>'Opposed  Blade Graph Data '!$A$14:$A$24</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'Opposed  Blade Graph Data '!$H$14:$H$24</c:f>
              <c:numCache>
                <c:formatCode>0.00%</c:formatCode>
                <c:ptCount val="11"/>
                <c:pt idx="0">
                  <c:v>0</c:v>
                </c:pt>
                <c:pt idx="1">
                  <c:v>0.17499999999999999</c:v>
                </c:pt>
                <c:pt idx="2">
                  <c:v>0.36</c:v>
                </c:pt>
                <c:pt idx="3">
                  <c:v>0.57999999999999996</c:v>
                </c:pt>
                <c:pt idx="4">
                  <c:v>0.745</c:v>
                </c:pt>
                <c:pt idx="5">
                  <c:v>0.85499999999999998</c:v>
                </c:pt>
                <c:pt idx="6">
                  <c:v>0.92</c:v>
                </c:pt>
                <c:pt idx="7">
                  <c:v>0.95250000000000001</c:v>
                </c:pt>
                <c:pt idx="8">
                  <c:v>0.98</c:v>
                </c:pt>
                <c:pt idx="9">
                  <c:v>1</c:v>
                </c:pt>
                <c:pt idx="10">
                  <c:v>1</c:v>
                </c:pt>
              </c:numCache>
            </c:numRef>
          </c:yVal>
          <c:smooth val="1"/>
          <c:extLst>
            <c:ext xmlns:c16="http://schemas.microsoft.com/office/drawing/2014/chart" uri="{C3380CC4-5D6E-409C-BE32-E72D297353CC}">
              <c16:uniqueId val="{00000006-4F5F-4C9B-AF32-29F21D7AC011}"/>
            </c:ext>
          </c:extLst>
        </c:ser>
        <c:ser>
          <c:idx val="8"/>
          <c:order val="7"/>
          <c:tx>
            <c:strRef>
              <c:f>'Opposed  Blade Graph Data '!$I$13</c:f>
              <c:strCache>
                <c:ptCount val="1"/>
                <c:pt idx="0">
                  <c:v>200</c:v>
                </c:pt>
              </c:strCache>
            </c:strRef>
          </c:tx>
          <c:spPr>
            <a:ln w="50800">
              <a:solidFill>
                <a:srgbClr val="FF9933"/>
              </a:solidFill>
            </a:ln>
          </c:spPr>
          <c:marker>
            <c:symbol val="none"/>
          </c:marker>
          <c:xVal>
            <c:numRef>
              <c:f>'Opposed  Blade Graph Data '!$A$14:$A$24</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'Opposed  Blade Graph Data '!$I$14:$I$24</c:f>
              <c:numCache>
                <c:formatCode>0.00%</c:formatCode>
                <c:ptCount val="11"/>
                <c:pt idx="0">
                  <c:v>0</c:v>
                </c:pt>
                <c:pt idx="1">
                  <c:v>0.22500000000000001</c:v>
                </c:pt>
                <c:pt idx="2">
                  <c:v>0.47499999999999998</c:v>
                </c:pt>
                <c:pt idx="3">
                  <c:v>0.69750000000000001</c:v>
                </c:pt>
                <c:pt idx="4">
                  <c:v>0.85750000000000004</c:v>
                </c:pt>
                <c:pt idx="5">
                  <c:v>0.92500000000000004</c:v>
                </c:pt>
                <c:pt idx="6">
                  <c:v>0.96499999999999997</c:v>
                </c:pt>
                <c:pt idx="7">
                  <c:v>0.98</c:v>
                </c:pt>
                <c:pt idx="8">
                  <c:v>0.99</c:v>
                </c:pt>
                <c:pt idx="9">
                  <c:v>1</c:v>
                </c:pt>
                <c:pt idx="10">
                  <c:v>1</c:v>
                </c:pt>
              </c:numCache>
            </c:numRef>
          </c:yVal>
          <c:smooth val="1"/>
          <c:extLst>
            <c:ext xmlns:c16="http://schemas.microsoft.com/office/drawing/2014/chart" uri="{C3380CC4-5D6E-409C-BE32-E72D297353CC}">
              <c16:uniqueId val="{00000007-4F5F-4C9B-AF32-29F21D7AC011}"/>
            </c:ext>
          </c:extLst>
        </c:ser>
        <c:dLbls>
          <c:showLegendKey val="0"/>
          <c:showVal val="0"/>
          <c:showCatName val="0"/>
          <c:showSerName val="0"/>
          <c:showPercent val="0"/>
          <c:showBubbleSize val="0"/>
        </c:dLbls>
        <c:axId val="521146712"/>
        <c:axId val="521144360"/>
      </c:scatterChart>
      <c:valAx>
        <c:axId val="521146712"/>
        <c:scaling>
          <c:orientation val="minMax"/>
          <c:max val="1"/>
          <c:min val="0"/>
        </c:scaling>
        <c:delete val="0"/>
        <c:axPos val="b"/>
        <c:majorGridlines>
          <c:spPr>
            <a:ln>
              <a:solidFill>
                <a:schemeClr val="bg1">
                  <a:lumMod val="75000"/>
                </a:schemeClr>
              </a:solidFill>
            </a:ln>
          </c:spPr>
        </c:majorGridlines>
        <c:minorGridlines>
          <c:spPr>
            <a:ln>
              <a:solidFill>
                <a:schemeClr val="bg1">
                  <a:lumMod val="75000"/>
                </a:schemeClr>
              </a:solidFill>
            </a:ln>
          </c:spPr>
        </c:minorGridlines>
        <c:title>
          <c:tx>
            <c:rich>
              <a:bodyPr/>
              <a:lstStyle/>
              <a:p>
                <a:pPr>
                  <a:defRPr b="0"/>
                </a:pPr>
                <a:r>
                  <a:rPr lang="en-US"/>
                  <a:t>Percent</a:t>
                </a:r>
                <a:r>
                  <a:rPr lang="en-US" baseline="0"/>
                  <a:t> Blade Rotation</a:t>
                </a:r>
                <a:endParaRPr lang="en-US"/>
              </a:p>
            </c:rich>
          </c:tx>
          <c:layout>
            <c:manualLayout>
              <c:xMode val="edge"/>
              <c:yMode val="edge"/>
              <c:x val="0.38750714494021582"/>
              <c:y val="0.92601471301444316"/>
            </c:manualLayout>
          </c:layout>
          <c:overlay val="0"/>
        </c:title>
        <c:numFmt formatCode="0%" sourceLinked="0"/>
        <c:majorTickMark val="out"/>
        <c:minorTickMark val="out"/>
        <c:tickLblPos val="nextTo"/>
        <c:spPr>
          <a:ln w="50800">
            <a:solidFill>
              <a:schemeClr val="bg1"/>
            </a:solidFill>
          </a:ln>
        </c:spPr>
        <c:crossAx val="521144360"/>
        <c:crosses val="autoZero"/>
        <c:crossBetween val="midCat"/>
        <c:majorUnit val="0.1"/>
        <c:minorUnit val="5.000000000000001E-2"/>
      </c:valAx>
      <c:valAx>
        <c:axId val="521144360"/>
        <c:scaling>
          <c:orientation val="minMax"/>
          <c:max val="1"/>
          <c:min val="0"/>
        </c:scaling>
        <c:delete val="0"/>
        <c:axPos val="l"/>
        <c:majorGridlines>
          <c:spPr>
            <a:ln>
              <a:solidFill>
                <a:schemeClr val="bg1">
                  <a:lumMod val="75000"/>
                </a:schemeClr>
              </a:solidFill>
            </a:ln>
          </c:spPr>
        </c:majorGridlines>
        <c:minorGridlines/>
        <c:title>
          <c:tx>
            <c:rich>
              <a:bodyPr rot="-5400000" vert="horz"/>
              <a:lstStyle/>
              <a:p>
                <a:pPr>
                  <a:defRPr b="0"/>
                </a:pPr>
                <a:r>
                  <a:rPr lang="en-US"/>
                  <a:t>Percent Flow</a:t>
                </a:r>
              </a:p>
            </c:rich>
          </c:tx>
          <c:layout>
            <c:manualLayout>
              <c:xMode val="edge"/>
              <c:yMode val="edge"/>
              <c:x val="4.7974336541265665E-3"/>
              <c:y val="0.35448706396489987"/>
            </c:manualLayout>
          </c:layout>
          <c:overlay val="0"/>
        </c:title>
        <c:numFmt formatCode="0%" sourceLinked="0"/>
        <c:majorTickMark val="out"/>
        <c:minorTickMark val="out"/>
        <c:tickLblPos val="nextTo"/>
        <c:spPr>
          <a:ln w="50800">
            <a:solidFill>
              <a:schemeClr val="bg1"/>
            </a:solidFill>
          </a:ln>
        </c:spPr>
        <c:txPr>
          <a:bodyPr/>
          <a:lstStyle/>
          <a:p>
            <a:pPr>
              <a:defRPr sz="1800"/>
            </a:pPr>
            <a:endParaRPr lang="en-US"/>
          </a:p>
        </c:txPr>
        <c:crossAx val="521146712"/>
        <c:crosses val="autoZero"/>
        <c:crossBetween val="midCat"/>
        <c:majorUnit val="0.1"/>
        <c:minorUnit val="5.000000000000001E-2"/>
      </c:valAx>
      <c:spPr>
        <a:solidFill>
          <a:schemeClr val="tx1"/>
        </a:solidFill>
        <a:ln>
          <a:noFill/>
        </a:ln>
      </c:spPr>
    </c:plotArea>
    <c:legend>
      <c:legendPos val="l"/>
      <c:layout>
        <c:manualLayout>
          <c:xMode val="edge"/>
          <c:yMode val="edge"/>
          <c:x val="0.13337796700247537"/>
          <c:y val="1.8747894312440755E-2"/>
          <c:w val="8.8933333333333336E-2"/>
          <c:h val="0.36205638022404885"/>
        </c:manualLayout>
      </c:layout>
      <c:overlay val="1"/>
      <c:spPr>
        <a:solidFill>
          <a:srgbClr val="000000">
            <a:alpha val="75000"/>
          </a:srgbClr>
        </a:solidFill>
        <a:effectLst>
          <a:softEdge rad="127000"/>
        </a:effectLst>
      </c:spPr>
      <c:txPr>
        <a:bodyPr/>
        <a:lstStyle/>
        <a:p>
          <a:pPr>
            <a:defRPr sz="1400"/>
          </a:pPr>
          <a:endParaRPr lang="en-US"/>
        </a:p>
      </c:txPr>
    </c:legend>
    <c:plotVisOnly val="1"/>
    <c:dispBlanksAs val="gap"/>
    <c:showDLblsOverMax val="0"/>
  </c:chart>
  <c:spPr>
    <a:solidFill>
      <a:schemeClr val="tx1"/>
    </a:solidFill>
    <a:ln>
      <a:noFill/>
    </a:ln>
  </c:spPr>
  <c:txPr>
    <a:bodyPr/>
    <a:lstStyle/>
    <a:p>
      <a:pPr>
        <a:defRPr sz="2000">
          <a:solidFill>
            <a:schemeClr val="bg1"/>
          </a:solidFill>
          <a:latin typeface="Arial" panose="020B0604020202020204" pitchFamily="34" charset="0"/>
          <a:cs typeface="Arial" panose="020B0604020202020204" pitchFamily="34" charset="0"/>
        </a:defRPr>
      </a:pPr>
      <a:endParaRPr lang="en-US"/>
    </a:p>
  </c:txPr>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tabSelected="1" zoomScale="55" workbookViewId="0" zoomToFit="1"/>
  </sheetViews>
  <pageMargins left="0" right="0" top="0" bottom="0" header="0" footer="0.3"/>
  <pageSetup paperSize="3"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55" workbookViewId="0" zoomToFit="1"/>
  </sheetViews>
  <pageMargins left="0" right="0" top="0" bottom="0" header="0" footer="0.3"/>
  <pageSetup paperSize="3"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wmf"/><Relationship Id="rId1" Type="http://schemas.openxmlformats.org/officeDocument/2006/relationships/image" Target="../media/image2.wmf"/><Relationship Id="rId5" Type="http://schemas.openxmlformats.org/officeDocument/2006/relationships/image" Target="../media/image1.jpeg"/><Relationship Id="rId4" Type="http://schemas.openxmlformats.org/officeDocument/2006/relationships/image" Target="../media/image5.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36</xdr:row>
      <xdr:rowOff>0</xdr:rowOff>
    </xdr:from>
    <xdr:to>
      <xdr:col>8</xdr:col>
      <xdr:colOff>0</xdr:colOff>
      <xdr:row>38</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047750" y="7000875"/>
          <a:ext cx="733425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US" sz="1200" b="0" i="1" u="none" strike="noStrike" baseline="0">
              <a:solidFill>
                <a:srgbClr val="000000"/>
              </a:solidFill>
              <a:latin typeface="Comic Sans MS"/>
            </a:rPr>
            <a:t>Conclusion:</a:t>
          </a:r>
        </a:p>
        <a:p>
          <a:pPr algn="l" rtl="0">
            <a:defRPr sz="1000"/>
          </a:pPr>
          <a:r>
            <a:rPr lang="en-US" sz="1200" b="0" i="1" u="none" strike="noStrike" baseline="0">
              <a:solidFill>
                <a:srgbClr val="000000"/>
              </a:solidFill>
              <a:latin typeface="Comic Sans MS"/>
            </a:rPr>
            <a:t>The selection at this velocity is with-in the target loss range.  Use this size</a:t>
          </a:r>
        </a:p>
      </xdr:txBody>
    </xdr:sp>
    <xdr:clientData/>
  </xdr:twoCellAnchor>
  <xdr:twoCellAnchor>
    <xdr:from>
      <xdr:col>1</xdr:col>
      <xdr:colOff>0</xdr:colOff>
      <xdr:row>59</xdr:row>
      <xdr:rowOff>0</xdr:rowOff>
    </xdr:from>
    <xdr:to>
      <xdr:col>8</xdr:col>
      <xdr:colOff>0</xdr:colOff>
      <xdr:row>64</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047750" y="11601450"/>
          <a:ext cx="7334250" cy="1000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US" sz="1200" b="0" i="1" u="none" strike="noStrike" baseline="0">
              <a:solidFill>
                <a:srgbClr val="000000"/>
              </a:solidFill>
              <a:latin typeface="Comic Sans MS"/>
            </a:rPr>
            <a:t>Conclusion:</a:t>
          </a:r>
        </a:p>
        <a:p>
          <a:pPr algn="l" rtl="0">
            <a:defRPr sz="1000"/>
          </a:pPr>
          <a:r>
            <a:rPr lang="en-US" sz="1200" b="0" i="1" u="none" strike="noStrike" baseline="0">
              <a:solidFill>
                <a:srgbClr val="000000"/>
              </a:solidFill>
              <a:latin typeface="Comic Sans MS"/>
            </a:rPr>
            <a:t>Entry and exit losses are rounded up by the ASHRAE data base and are actually less than shown here.  Thus the over-all damper loss will be slightly less.  A slightly higher loss than the minimum alpha pressure drop will improve linearity and provides some margin since the building will leak and the net relief flow through the damper will probably be less than the design value.</a:t>
          </a:r>
        </a:p>
      </xdr:txBody>
    </xdr:sp>
    <xdr:clientData/>
  </xdr:twoCellAnchor>
  <xdr:twoCellAnchor editAs="oneCell">
    <xdr:from>
      <xdr:col>0</xdr:col>
      <xdr:colOff>1</xdr:colOff>
      <xdr:row>0</xdr:row>
      <xdr:rowOff>0</xdr:rowOff>
    </xdr:from>
    <xdr:to>
      <xdr:col>1</xdr:col>
      <xdr:colOff>2701926</xdr:colOff>
      <xdr:row>1</xdr:row>
      <xdr:rowOff>18256</xdr:rowOff>
    </xdr:to>
    <xdr:pic>
      <xdr:nvPicPr>
        <xdr:cNvPr id="5" name="Picture 33" descr="FDE new 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4200525" cy="1783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11</xdr:row>
      <xdr:rowOff>0</xdr:rowOff>
    </xdr:from>
    <xdr:ext cx="7778750" cy="10217150"/>
    <xdr:pic>
      <xdr:nvPicPr>
        <xdr:cNvPr id="3" name="Picture 2" descr="C:\Workspace\LBNL Pier\2003 edits working files\Damper schedule\Blank-off plates_1.ep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7778750" cy="10217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11</xdr:row>
      <xdr:rowOff>0</xdr:rowOff>
    </xdr:from>
    <xdr:ext cx="7772400" cy="10217150"/>
    <xdr:pic>
      <xdr:nvPicPr>
        <xdr:cNvPr id="4" name="Picture 3" descr="C:\Workspace\LBNL Pier\2003 edits working files\Damper schedule\Blank-off plates_2.eps">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2000250"/>
          <a:ext cx="7772400" cy="10217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7772400" cy="10217150"/>
    <xdr:pic>
      <xdr:nvPicPr>
        <xdr:cNvPr id="5" name="Picture 4" descr="C:\Workspace\LBNL Pier\2003 edits working files\Damper schedule\Blank-off plates_3.eps">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44400" y="2000250"/>
          <a:ext cx="7772400" cy="10217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65</xdr:row>
      <xdr:rowOff>0</xdr:rowOff>
    </xdr:from>
    <xdr:ext cx="7778750" cy="10217150"/>
    <xdr:pic>
      <xdr:nvPicPr>
        <xdr:cNvPr id="6" name="Picture 5" descr="C:\Workspace\LBNL Pier\2003 edits working files\Damper schedule\Blank-off plates_4.eps">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2801600"/>
          <a:ext cx="7778750" cy="10217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65</xdr:row>
      <xdr:rowOff>0</xdr:rowOff>
    </xdr:from>
    <xdr:ext cx="7772400" cy="10217150"/>
    <xdr:pic>
      <xdr:nvPicPr>
        <xdr:cNvPr id="7" name="Picture 6" descr="C:\Workspace\LBNL Pier\2003 edits working files\Damper schedule\Blank-off plates_5.eps">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12801600"/>
          <a:ext cx="7772400" cy="10217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64</xdr:row>
      <xdr:rowOff>0</xdr:rowOff>
    </xdr:from>
    <xdr:ext cx="7772400" cy="10217150"/>
    <xdr:pic>
      <xdr:nvPicPr>
        <xdr:cNvPr id="8" name="Picture 7" descr="C:\Workspace\LBNL Pier\2003 edits working files\Damper schedule\Blank-off plates_6.eps">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44400" y="12601575"/>
          <a:ext cx="7772400" cy="10217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xdr:colOff>
      <xdr:row>0</xdr:row>
      <xdr:rowOff>0</xdr:rowOff>
    </xdr:from>
    <xdr:to>
      <xdr:col>1</xdr:col>
      <xdr:colOff>2701926</xdr:colOff>
      <xdr:row>1</xdr:row>
      <xdr:rowOff>18256</xdr:rowOff>
    </xdr:to>
    <xdr:pic>
      <xdr:nvPicPr>
        <xdr:cNvPr id="9" name="Picture 33" descr="FDE new Logo">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 y="0"/>
          <a:ext cx="4197350" cy="1780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15420109" cy="9947564"/>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0.72571</cdr:x>
      <cdr:y>0.29533</cdr:y>
    </cdr:from>
    <cdr:to>
      <cdr:x>0.87102</cdr:x>
      <cdr:y>0.59606</cdr:y>
    </cdr:to>
    <cdr:sp macro="" textlink="">
      <cdr:nvSpPr>
        <cdr:cNvPr id="5" name="TextBox 48"/>
        <cdr:cNvSpPr txBox="1"/>
      </cdr:nvSpPr>
      <cdr:spPr>
        <a:xfrm xmlns:a="http://schemas.openxmlformats.org/drawingml/2006/main">
          <a:off x="6541616" y="1992135"/>
          <a:ext cx="1309841" cy="2028514"/>
        </a:xfrm>
        <a:prstGeom xmlns:a="http://schemas.openxmlformats.org/drawingml/2006/main" prst="rect">
          <a:avLst/>
        </a:prstGeom>
        <a:solidFill xmlns:a="http://schemas.openxmlformats.org/drawingml/2006/main">
          <a:schemeClr val="tx1">
            <a:alpha val="75000"/>
          </a:schemeClr>
        </a:solidFill>
        <a:effectLst xmlns:a="http://schemas.openxmlformats.org/drawingml/2006/main">
          <a:softEdge rad="127000"/>
        </a:effectLst>
      </cdr:spPr>
      <cdr:txBody>
        <a:bodyPr xmlns:a="http://schemas.openxmlformats.org/drawingml/2006/main" wrap="square" rtlCol="0">
          <a:no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ctr"/>
          <a:r>
            <a:rPr lang="en-US" sz="1600" dirty="0">
              <a:solidFill>
                <a:schemeClr val="bg1"/>
              </a:solidFill>
              <a:latin typeface="Arial" panose="020B0604020202020204" pitchFamily="34" charset="0"/>
              <a:cs typeface="Arial" panose="020B0604020202020204" pitchFamily="34" charset="0"/>
            </a:rPr>
            <a:t>Damper</a:t>
          </a:r>
          <a:r>
            <a:rPr lang="en-US" sz="1600" baseline="0" dirty="0">
              <a:solidFill>
                <a:schemeClr val="bg1"/>
              </a:solidFill>
              <a:latin typeface="Arial" panose="020B0604020202020204" pitchFamily="34" charset="0"/>
              <a:cs typeface="Arial" panose="020B0604020202020204" pitchFamily="34" charset="0"/>
            </a:rPr>
            <a:t> Alph (</a:t>
          </a:r>
          <a:r>
            <a:rPr lang="el-GR" sz="1600" baseline="0" dirty="0">
              <a:solidFill>
                <a:schemeClr val="bg1"/>
              </a:solidFill>
              <a:latin typeface="Arial" panose="020B0604020202020204" pitchFamily="34" charset="0"/>
              <a:cs typeface="Arial" panose="020B0604020202020204" pitchFamily="34" charset="0"/>
            </a:rPr>
            <a:t>α</a:t>
          </a:r>
          <a:r>
            <a:rPr lang="en-US" sz="1600" baseline="0" dirty="0">
              <a:solidFill>
                <a:schemeClr val="bg1"/>
              </a:solidFill>
              <a:latin typeface="Arial" panose="020B0604020202020204" pitchFamily="34" charset="0"/>
              <a:cs typeface="Arial" panose="020B0604020202020204" pitchFamily="34" charset="0"/>
            </a:rPr>
            <a:t>)</a:t>
          </a:r>
        </a:p>
        <a:p xmlns:a="http://schemas.openxmlformats.org/drawingml/2006/main">
          <a:pPr algn="ctr"/>
          <a:r>
            <a:rPr lang="en-US" sz="1600" baseline="0" dirty="0">
              <a:solidFill>
                <a:schemeClr val="bg1"/>
              </a:solidFill>
              <a:latin typeface="Arial" panose="020B0604020202020204" pitchFamily="34" charset="0"/>
              <a:cs typeface="Arial" panose="020B0604020202020204" pitchFamily="34" charset="0"/>
            </a:rPr>
            <a:t> </a:t>
          </a:r>
          <a:r>
            <a:rPr lang="el-GR" sz="1600" baseline="0" dirty="0">
              <a:solidFill>
                <a:schemeClr val="bg1"/>
              </a:solidFill>
              <a:latin typeface="Arial" panose="020B0604020202020204" pitchFamily="34" charset="0"/>
              <a:cs typeface="Arial" panose="020B0604020202020204" pitchFamily="34" charset="0"/>
            </a:rPr>
            <a:t>α</a:t>
          </a:r>
          <a:r>
            <a:rPr lang="en-US" sz="1600" baseline="0" dirty="0">
              <a:solidFill>
                <a:schemeClr val="bg1"/>
              </a:solidFill>
              <a:latin typeface="Arial" panose="020B0604020202020204" pitchFamily="34" charset="0"/>
              <a:cs typeface="Arial" panose="020B0604020202020204" pitchFamily="34" charset="0"/>
            </a:rPr>
            <a:t> = 200 = the damper is 1/200 of the system pressure drop</a:t>
          </a:r>
          <a:endParaRPr lang="en-US" sz="1600" dirty="0">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0.24544</cdr:x>
      <cdr:y>0.78876</cdr:y>
    </cdr:from>
    <cdr:to>
      <cdr:x>0.45102</cdr:x>
      <cdr:y>0.84747</cdr:y>
    </cdr:to>
    <cdr:sp macro="" textlink="">
      <cdr:nvSpPr>
        <cdr:cNvPr id="10" name="TextBox 49"/>
        <cdr:cNvSpPr txBox="1"/>
      </cdr:nvSpPr>
      <cdr:spPr>
        <a:xfrm xmlns:a="http://schemas.openxmlformats.org/drawingml/2006/main">
          <a:off x="2128236" y="4961102"/>
          <a:ext cx="1782566" cy="369332"/>
        </a:xfrm>
        <a:prstGeom xmlns:a="http://schemas.openxmlformats.org/drawingml/2006/main" prst="rect">
          <a:avLst/>
        </a:prstGeom>
        <a:solidFill xmlns:a="http://schemas.openxmlformats.org/drawingml/2006/main">
          <a:srgbClr val="000000">
            <a:alpha val="0"/>
          </a:srgbClr>
        </a:solidFill>
        <a:effectLst xmlns:a="http://schemas.openxmlformats.org/drawingml/2006/main">
          <a:softEdge rad="127000"/>
        </a:effectLst>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dirty="0">
              <a:noFill/>
              <a:latin typeface="Arial" panose="020B0604020202020204" pitchFamily="34" charset="0"/>
              <a:cs typeface="Arial" panose="020B0604020202020204" pitchFamily="34" charset="0"/>
            </a:rPr>
            <a:t>Surge Line</a:t>
          </a:r>
        </a:p>
      </cdr:txBody>
    </cdr:sp>
  </cdr:relSizeAnchor>
  <cdr:relSizeAnchor xmlns:cdr="http://schemas.openxmlformats.org/drawingml/2006/chartDrawing">
    <cdr:from>
      <cdr:x>0.38914</cdr:x>
      <cdr:y>0.68805</cdr:y>
    </cdr:from>
    <cdr:to>
      <cdr:x>0.9886</cdr:x>
      <cdr:y>0.84962</cdr:y>
    </cdr:to>
    <cdr:sp macro="" textlink="">
      <cdr:nvSpPr>
        <cdr:cNvPr id="12" name="TextBox 48"/>
        <cdr:cNvSpPr txBox="1"/>
      </cdr:nvSpPr>
      <cdr:spPr>
        <a:xfrm xmlns:a="http://schemas.openxmlformats.org/drawingml/2006/main">
          <a:off x="3507764" y="4641194"/>
          <a:ext cx="5403606" cy="1089860"/>
        </a:xfrm>
        <a:prstGeom xmlns:a="http://schemas.openxmlformats.org/drawingml/2006/main" prst="rect">
          <a:avLst/>
        </a:prstGeom>
        <a:solidFill xmlns:a="http://schemas.openxmlformats.org/drawingml/2006/main">
          <a:schemeClr val="tx1">
            <a:alpha val="75000"/>
          </a:schemeClr>
        </a:solidFill>
        <a:effectLst xmlns:a="http://schemas.openxmlformats.org/drawingml/2006/main">
          <a:softEdge rad="127000"/>
        </a:effectLst>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800" dirty="0">
              <a:solidFill>
                <a:schemeClr val="bg1"/>
              </a:solidFill>
              <a:latin typeface="Arial" panose="020B0604020202020204" pitchFamily="34" charset="0"/>
              <a:cs typeface="Arial" panose="020B0604020202020204" pitchFamily="34" charset="0"/>
            </a:rPr>
            <a:t>Parallel Blade Damper</a:t>
          </a:r>
          <a:r>
            <a:rPr lang="en-US" sz="1800" baseline="0" dirty="0">
              <a:solidFill>
                <a:schemeClr val="bg1"/>
              </a:solidFill>
              <a:latin typeface="Arial" panose="020B0604020202020204" pitchFamily="34" charset="0"/>
              <a:cs typeface="Arial" panose="020B0604020202020204" pitchFamily="34" charset="0"/>
            </a:rPr>
            <a:t> Characteristics </a:t>
          </a:r>
        </a:p>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1400" i="1">
              <a:solidFill>
                <a:schemeClr val="bg1"/>
              </a:solidFill>
              <a:effectLst/>
              <a:latin typeface="+mn-lt"/>
              <a:ea typeface="+mn-ea"/>
              <a:cs typeface="+mn-cs"/>
            </a:rPr>
            <a:t>Developed from data in the 2001 ASHRAE Handbook of Fundamentals, Figure 14;  Similar data can be found in the Honeywell Gray Manual and the MCC Powers Damper Sizing Bulletin AE-24</a:t>
          </a:r>
          <a:endParaRPr lang="en-US" sz="1400">
            <a:solidFill>
              <a:schemeClr val="bg1"/>
            </a:solidFill>
            <a:effectLst/>
          </a:endParaRPr>
        </a:p>
        <a:p xmlns:a="http://schemas.openxmlformats.org/drawingml/2006/main">
          <a:pPr algn="l"/>
          <a:endParaRPr lang="en-US" sz="1800" baseline="0" dirty="0">
            <a:solidFill>
              <a:schemeClr val="bg1"/>
            </a:solidFill>
            <a:latin typeface="Arial" panose="020B0604020202020204" pitchFamily="34" charset="0"/>
            <a:cs typeface="Arial" panose="020B0604020202020204" pitchFamily="34" charset="0"/>
          </a:endParaRPr>
        </a:p>
        <a:p xmlns:a="http://schemas.openxmlformats.org/drawingml/2006/main">
          <a:pPr algn="l"/>
          <a:endParaRPr lang="en-US" sz="1600" baseline="0" dirty="0">
            <a:solidFill>
              <a:schemeClr val="bg1"/>
            </a:solidFill>
            <a:latin typeface="Arial" panose="020B0604020202020204" pitchFamily="34" charset="0"/>
            <a:cs typeface="Arial" panose="020B0604020202020204" pitchFamily="34" charset="0"/>
          </a:endParaRPr>
        </a:p>
        <a:p xmlns:a="http://schemas.openxmlformats.org/drawingml/2006/main">
          <a:pPr algn="l"/>
          <a:endParaRPr lang="en-US" sz="1800" dirty="0">
            <a:solidFill>
              <a:schemeClr val="bg1"/>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15420109" cy="994756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0.24544</cdr:x>
      <cdr:y>0.78876</cdr:y>
    </cdr:from>
    <cdr:to>
      <cdr:x>0.45102</cdr:x>
      <cdr:y>0.84747</cdr:y>
    </cdr:to>
    <cdr:sp macro="" textlink="">
      <cdr:nvSpPr>
        <cdr:cNvPr id="10" name="TextBox 49"/>
        <cdr:cNvSpPr txBox="1"/>
      </cdr:nvSpPr>
      <cdr:spPr>
        <a:xfrm xmlns:a="http://schemas.openxmlformats.org/drawingml/2006/main">
          <a:off x="2128236" y="4961102"/>
          <a:ext cx="1782566" cy="369332"/>
        </a:xfrm>
        <a:prstGeom xmlns:a="http://schemas.openxmlformats.org/drawingml/2006/main" prst="rect">
          <a:avLst/>
        </a:prstGeom>
        <a:solidFill xmlns:a="http://schemas.openxmlformats.org/drawingml/2006/main">
          <a:srgbClr val="000000">
            <a:alpha val="0"/>
          </a:srgbClr>
        </a:solidFill>
        <a:effectLst xmlns:a="http://schemas.openxmlformats.org/drawingml/2006/main">
          <a:softEdge rad="127000"/>
        </a:effectLst>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dirty="0">
              <a:noFill/>
              <a:latin typeface="Arial" panose="020B0604020202020204" pitchFamily="34" charset="0"/>
              <a:cs typeface="Arial" panose="020B0604020202020204" pitchFamily="34" charset="0"/>
            </a:rPr>
            <a:t>Surge Line</a:t>
          </a:r>
        </a:p>
      </cdr:txBody>
    </cdr:sp>
  </cdr:relSizeAnchor>
  <cdr:relSizeAnchor xmlns:cdr="http://schemas.openxmlformats.org/drawingml/2006/chartDrawing">
    <cdr:from>
      <cdr:x>0.71994</cdr:x>
      <cdr:y>0.43558</cdr:y>
    </cdr:from>
    <cdr:to>
      <cdr:x>0.97317</cdr:x>
      <cdr:y>0.88056</cdr:y>
    </cdr:to>
    <cdr:sp macro="" textlink="">
      <cdr:nvSpPr>
        <cdr:cNvPr id="7" name="TextBox 48"/>
        <cdr:cNvSpPr txBox="1"/>
      </cdr:nvSpPr>
      <cdr:spPr>
        <a:xfrm xmlns:a="http://schemas.openxmlformats.org/drawingml/2006/main">
          <a:off x="6498207" y="2941285"/>
          <a:ext cx="2285672" cy="3004748"/>
        </a:xfrm>
        <a:prstGeom xmlns:a="http://schemas.openxmlformats.org/drawingml/2006/main" prst="rect">
          <a:avLst/>
        </a:prstGeom>
        <a:solidFill xmlns:a="http://schemas.openxmlformats.org/drawingml/2006/main">
          <a:schemeClr val="tx1">
            <a:alpha val="75000"/>
          </a:schemeClr>
        </a:solidFill>
        <a:effectLst xmlns:a="http://schemas.openxmlformats.org/drawingml/2006/main">
          <a:softEdge rad="127000"/>
        </a:effectLst>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800" dirty="0">
              <a:solidFill>
                <a:schemeClr val="bg1"/>
              </a:solidFill>
              <a:latin typeface="Arial" panose="020B0604020202020204" pitchFamily="34" charset="0"/>
              <a:cs typeface="Arial" panose="020B0604020202020204" pitchFamily="34" charset="0"/>
            </a:rPr>
            <a:t>Opposed Blade Damper</a:t>
          </a:r>
          <a:r>
            <a:rPr lang="en-US" sz="1800" baseline="0" dirty="0">
              <a:solidFill>
                <a:schemeClr val="bg1"/>
              </a:solidFill>
              <a:latin typeface="Arial" panose="020B0604020202020204" pitchFamily="34" charset="0"/>
              <a:cs typeface="Arial" panose="020B0604020202020204" pitchFamily="34" charset="0"/>
            </a:rPr>
            <a:t> Characteristics </a:t>
          </a:r>
        </a:p>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1400" i="1">
              <a:solidFill>
                <a:schemeClr val="bg1"/>
              </a:solidFill>
              <a:effectLst/>
              <a:latin typeface="Arial" panose="020B0604020202020204" pitchFamily="34" charset="0"/>
              <a:ea typeface="+mn-ea"/>
              <a:cs typeface="Arial" panose="020B0604020202020204" pitchFamily="34" charset="0"/>
            </a:rPr>
            <a:t>Developed from data in the 2001 ASHRAE Handbook of Fundamentals, Figure 14;  Similar data can be found in the Honeywell Gray Manual and the MCC Powers Damper Sizing Bulletin AE-24</a:t>
          </a:r>
          <a:endParaRPr lang="en-US" sz="1800" dirty="0">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0.19685</cdr:x>
      <cdr:y>0.01456</cdr:y>
    </cdr:from>
    <cdr:to>
      <cdr:x>0.35576</cdr:x>
      <cdr:y>0.24236</cdr:y>
    </cdr:to>
    <cdr:sp macro="" textlink="">
      <cdr:nvSpPr>
        <cdr:cNvPr id="2" name="TextBox 48"/>
        <cdr:cNvSpPr txBox="1"/>
      </cdr:nvSpPr>
      <cdr:spPr>
        <a:xfrm xmlns:a="http://schemas.openxmlformats.org/drawingml/2006/main">
          <a:off x="1777641" y="98279"/>
          <a:ext cx="1435026" cy="1537600"/>
        </a:xfrm>
        <a:prstGeom xmlns:a="http://schemas.openxmlformats.org/drawingml/2006/main" prst="rect">
          <a:avLst/>
        </a:prstGeom>
        <a:solidFill xmlns:a="http://schemas.openxmlformats.org/drawingml/2006/main">
          <a:schemeClr val="tx1">
            <a:alpha val="75000"/>
          </a:schemeClr>
        </a:solidFill>
        <a:effectLst xmlns:a="http://schemas.openxmlformats.org/drawingml/2006/main">
          <a:softEdge rad="127000"/>
        </a:effectLst>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ctr"/>
          <a:r>
            <a:rPr lang="en-US" sz="1400" dirty="0">
              <a:solidFill>
                <a:schemeClr val="bg1"/>
              </a:solidFill>
              <a:latin typeface="Arial" panose="020B0604020202020204" pitchFamily="34" charset="0"/>
              <a:cs typeface="Arial" panose="020B0604020202020204" pitchFamily="34" charset="0"/>
            </a:rPr>
            <a:t>Damper</a:t>
          </a:r>
          <a:r>
            <a:rPr lang="en-US" sz="1400" baseline="0" dirty="0">
              <a:solidFill>
                <a:schemeClr val="bg1"/>
              </a:solidFill>
              <a:latin typeface="Arial" panose="020B0604020202020204" pitchFamily="34" charset="0"/>
              <a:cs typeface="Arial" panose="020B0604020202020204" pitchFamily="34" charset="0"/>
            </a:rPr>
            <a:t> Alpha (</a:t>
          </a:r>
          <a:r>
            <a:rPr lang="el-GR" sz="1400" baseline="0" dirty="0">
              <a:solidFill>
                <a:schemeClr val="bg1"/>
              </a:solidFill>
              <a:latin typeface="Arial" panose="020B0604020202020204" pitchFamily="34" charset="0"/>
              <a:cs typeface="Arial" panose="020B0604020202020204" pitchFamily="34" charset="0"/>
            </a:rPr>
            <a:t>α</a:t>
          </a:r>
          <a:r>
            <a:rPr lang="en-US" sz="1400" baseline="0" dirty="0">
              <a:solidFill>
                <a:schemeClr val="bg1"/>
              </a:solidFill>
              <a:latin typeface="Arial" panose="020B0604020202020204" pitchFamily="34" charset="0"/>
              <a:cs typeface="Arial" panose="020B0604020202020204" pitchFamily="34" charset="0"/>
            </a:rPr>
            <a:t>)</a:t>
          </a:r>
        </a:p>
        <a:p xmlns:a="http://schemas.openxmlformats.org/drawingml/2006/main">
          <a:pPr algn="ctr"/>
          <a:r>
            <a:rPr lang="en-US" sz="1400" baseline="0" dirty="0">
              <a:solidFill>
                <a:schemeClr val="bg1"/>
              </a:solidFill>
              <a:latin typeface="Arial" panose="020B0604020202020204" pitchFamily="34" charset="0"/>
              <a:cs typeface="Arial" panose="020B0604020202020204" pitchFamily="34" charset="0"/>
            </a:rPr>
            <a:t> </a:t>
          </a:r>
          <a:r>
            <a:rPr lang="el-GR" sz="1400" baseline="0" dirty="0">
              <a:solidFill>
                <a:schemeClr val="bg1"/>
              </a:solidFill>
              <a:latin typeface="Arial" panose="020B0604020202020204" pitchFamily="34" charset="0"/>
              <a:cs typeface="Arial" panose="020B0604020202020204" pitchFamily="34" charset="0"/>
            </a:rPr>
            <a:t>α</a:t>
          </a:r>
          <a:r>
            <a:rPr lang="en-US" sz="1400" baseline="0" dirty="0">
              <a:solidFill>
                <a:schemeClr val="bg1"/>
              </a:solidFill>
              <a:latin typeface="Arial" panose="020B0604020202020204" pitchFamily="34" charset="0"/>
              <a:cs typeface="Arial" panose="020B0604020202020204" pitchFamily="34" charset="0"/>
            </a:rPr>
            <a:t> = 200 = the damper is 1/200 of the system pressure drop</a:t>
          </a:r>
          <a:endParaRPr lang="en-US" sz="1400" dirty="0">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0.24544</cdr:x>
      <cdr:y>0.78876</cdr:y>
    </cdr:from>
    <cdr:to>
      <cdr:x>0.45102</cdr:x>
      <cdr:y>0.84747</cdr:y>
    </cdr:to>
    <cdr:sp macro="" textlink="">
      <cdr:nvSpPr>
        <cdr:cNvPr id="3" name="TextBox 49"/>
        <cdr:cNvSpPr txBox="1"/>
      </cdr:nvSpPr>
      <cdr:spPr>
        <a:xfrm xmlns:a="http://schemas.openxmlformats.org/drawingml/2006/main">
          <a:off x="2128236" y="4961102"/>
          <a:ext cx="1782566" cy="369332"/>
        </a:xfrm>
        <a:prstGeom xmlns:a="http://schemas.openxmlformats.org/drawingml/2006/main" prst="rect">
          <a:avLst/>
        </a:prstGeom>
        <a:solidFill xmlns:a="http://schemas.openxmlformats.org/drawingml/2006/main">
          <a:srgbClr val="000000">
            <a:alpha val="0"/>
          </a:srgbClr>
        </a:solidFill>
        <a:effectLst xmlns:a="http://schemas.openxmlformats.org/drawingml/2006/main">
          <a:softEdge rad="127000"/>
        </a:effectLst>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dirty="0">
              <a:noFill/>
              <a:latin typeface="Arial" panose="020B0604020202020204" pitchFamily="34" charset="0"/>
              <a:cs typeface="Arial" panose="020B0604020202020204" pitchFamily="34" charset="0"/>
            </a:rPr>
            <a:t>Surge Line</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60326</xdr:colOff>
      <xdr:row>1</xdr:row>
      <xdr:rowOff>18256</xdr:rowOff>
    </xdr:to>
    <xdr:pic>
      <xdr:nvPicPr>
        <xdr:cNvPr id="4" name="Picture 33" descr="FDE new 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4200525" cy="1783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60326</xdr:colOff>
      <xdr:row>1</xdr:row>
      <xdr:rowOff>18256</xdr:rowOff>
    </xdr:to>
    <xdr:pic>
      <xdr:nvPicPr>
        <xdr:cNvPr id="4" name="Picture 33" descr="FDE new Logo">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4184650" cy="1780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FDE Primary">
      <a:dk1>
        <a:srgbClr val="000000"/>
      </a:dk1>
      <a:lt1>
        <a:srgbClr val="FFFFFF"/>
      </a:lt1>
      <a:dk2>
        <a:srgbClr val="FFFFFF"/>
      </a:dk2>
      <a:lt2>
        <a:srgbClr val="000000"/>
      </a:lt2>
      <a:accent1>
        <a:srgbClr val="FF0000"/>
      </a:accent1>
      <a:accent2>
        <a:srgbClr val="FFFF00"/>
      </a:accent2>
      <a:accent3>
        <a:srgbClr val="FF9933"/>
      </a:accent3>
      <a:accent4>
        <a:srgbClr val="009900"/>
      </a:accent4>
      <a:accent5>
        <a:srgbClr val="0000FF"/>
      </a:accent5>
      <a:accent6>
        <a:srgbClr val="9933FF"/>
      </a:accent6>
      <a:hlink>
        <a:srgbClr val="00B0F0"/>
      </a:hlink>
      <a:folHlink>
        <a:srgbClr val="6565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FDE Primary">
    <a:dk1>
      <a:srgbClr val="000000"/>
    </a:dk1>
    <a:lt1>
      <a:srgbClr val="FFFFFF"/>
    </a:lt1>
    <a:dk2>
      <a:srgbClr val="FFFFFF"/>
    </a:dk2>
    <a:lt2>
      <a:srgbClr val="000000"/>
    </a:lt2>
    <a:accent1>
      <a:srgbClr val="FF0000"/>
    </a:accent1>
    <a:accent2>
      <a:srgbClr val="FFFF00"/>
    </a:accent2>
    <a:accent3>
      <a:srgbClr val="FF9933"/>
    </a:accent3>
    <a:accent4>
      <a:srgbClr val="009900"/>
    </a:accent4>
    <a:accent5>
      <a:srgbClr val="0000FF"/>
    </a:accent5>
    <a:accent6>
      <a:srgbClr val="9933FF"/>
    </a:accent6>
    <a:hlink>
      <a:srgbClr val="00B0F0"/>
    </a:hlink>
    <a:folHlink>
      <a:srgbClr val="6565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FDE Primary">
    <a:dk1>
      <a:srgbClr val="000000"/>
    </a:dk1>
    <a:lt1>
      <a:srgbClr val="FFFFFF"/>
    </a:lt1>
    <a:dk2>
      <a:srgbClr val="FFFFFF"/>
    </a:dk2>
    <a:lt2>
      <a:srgbClr val="000000"/>
    </a:lt2>
    <a:accent1>
      <a:srgbClr val="FF0000"/>
    </a:accent1>
    <a:accent2>
      <a:srgbClr val="FFFF00"/>
    </a:accent2>
    <a:accent3>
      <a:srgbClr val="FF9933"/>
    </a:accent3>
    <a:accent4>
      <a:srgbClr val="009900"/>
    </a:accent4>
    <a:accent5>
      <a:srgbClr val="0000FF"/>
    </a:accent5>
    <a:accent6>
      <a:srgbClr val="9933FF"/>
    </a:accent6>
    <a:hlink>
      <a:srgbClr val="00B0F0"/>
    </a:hlink>
    <a:folHlink>
      <a:srgbClr val="6565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workbookViewId="0">
      <selection activeCell="H15" sqref="H15"/>
    </sheetView>
  </sheetViews>
  <sheetFormatPr defaultColWidth="8.7890625" defaultRowHeight="15.3" x14ac:dyDescent="0.85"/>
  <cols>
    <col min="1" max="1" width="10.08203125" style="8" customWidth="1"/>
    <col min="2" max="2" width="24.5" style="8" customWidth="1"/>
    <col min="3" max="4" width="5.2890625" style="8" customWidth="1"/>
    <col min="5" max="5" width="8.5" style="8" customWidth="1"/>
    <col min="6" max="6" width="12.5" style="8" customWidth="1"/>
    <col min="7" max="9" width="8.5" style="8" customWidth="1"/>
    <col min="10" max="11" width="6.9140625" style="8" customWidth="1"/>
    <col min="12" max="12" width="6.9140625" style="9" customWidth="1"/>
    <col min="13" max="13" width="12.5" style="8" customWidth="1"/>
    <col min="14" max="14" width="6.08203125" style="8" customWidth="1"/>
    <col min="15" max="15" width="8.5" style="8" customWidth="1"/>
    <col min="16" max="16" width="10.08203125" style="8" customWidth="1"/>
    <col min="17" max="17" width="5.2890625" style="8" customWidth="1"/>
    <col min="18" max="18" width="6.08203125" style="8" customWidth="1"/>
    <col min="19" max="19" width="5.2890625" style="8" customWidth="1"/>
    <col min="20" max="23" width="6.9140625" style="8" customWidth="1"/>
    <col min="24" max="24" width="10.08203125" style="8" customWidth="1"/>
    <col min="25" max="25" width="20.5" style="8" customWidth="1"/>
    <col min="26" max="16384" width="8.7890625" style="8"/>
  </cols>
  <sheetData>
    <row r="1" spans="1:25" s="13" customFormat="1" ht="18" thickBot="1" x14ac:dyDescent="0.9">
      <c r="A1" s="88" t="s">
        <v>61</v>
      </c>
      <c r="B1" s="88"/>
      <c r="C1" s="88"/>
      <c r="D1" s="88"/>
      <c r="E1" s="88"/>
      <c r="F1" s="88"/>
      <c r="G1" s="88"/>
      <c r="H1" s="88"/>
      <c r="I1" s="88"/>
      <c r="J1" s="88"/>
      <c r="K1" s="88"/>
      <c r="L1" s="88"/>
      <c r="M1" s="88"/>
      <c r="N1" s="88"/>
      <c r="O1" s="88"/>
      <c r="P1" s="88"/>
      <c r="Q1" s="88"/>
      <c r="R1" s="88"/>
      <c r="S1" s="88"/>
      <c r="T1" s="88"/>
      <c r="U1" s="88"/>
      <c r="V1" s="88"/>
      <c r="W1" s="88"/>
      <c r="X1" s="88"/>
      <c r="Y1" s="89"/>
    </row>
    <row r="2" spans="1:25" s="12" customFormat="1" ht="16.5" customHeight="1" thickBot="1" x14ac:dyDescent="0.9">
      <c r="A2" s="63" t="s">
        <v>60</v>
      </c>
      <c r="B2" s="64" t="s">
        <v>59</v>
      </c>
      <c r="C2" s="84" t="s">
        <v>58</v>
      </c>
      <c r="D2" s="85"/>
      <c r="E2" s="84" t="s">
        <v>57</v>
      </c>
      <c r="F2" s="85"/>
      <c r="G2" s="65" t="s">
        <v>56</v>
      </c>
      <c r="H2" s="65"/>
      <c r="I2" s="65"/>
      <c r="J2" s="66"/>
      <c r="K2" s="66"/>
      <c r="L2" s="66"/>
      <c r="M2" s="66"/>
      <c r="N2" s="66"/>
      <c r="O2" s="66"/>
      <c r="P2" s="66"/>
      <c r="Q2" s="90" t="s">
        <v>55</v>
      </c>
      <c r="R2" s="91"/>
      <c r="S2" s="91"/>
      <c r="T2" s="91"/>
      <c r="U2" s="91"/>
      <c r="V2" s="91"/>
      <c r="W2" s="91"/>
      <c r="X2" s="92"/>
      <c r="Y2" s="67" t="s">
        <v>54</v>
      </c>
    </row>
    <row r="3" spans="1:25" s="12" customFormat="1" ht="15.6" thickBot="1" x14ac:dyDescent="0.9">
      <c r="A3" s="63" t="s">
        <v>53</v>
      </c>
      <c r="B3" s="64" t="s">
        <v>52</v>
      </c>
      <c r="C3" s="68" t="s">
        <v>51</v>
      </c>
      <c r="D3" s="69" t="s">
        <v>50</v>
      </c>
      <c r="E3" s="68" t="s">
        <v>49</v>
      </c>
      <c r="F3" s="69" t="s">
        <v>48</v>
      </c>
      <c r="G3" s="70" t="s">
        <v>47</v>
      </c>
      <c r="H3" s="86" t="s">
        <v>46</v>
      </c>
      <c r="I3" s="87"/>
      <c r="J3" s="66" t="s">
        <v>45</v>
      </c>
      <c r="K3" s="66"/>
      <c r="L3" s="66"/>
      <c r="M3" s="66"/>
      <c r="N3" s="66"/>
      <c r="O3" s="68" t="s">
        <v>42</v>
      </c>
      <c r="P3" s="68" t="s">
        <v>37</v>
      </c>
      <c r="Q3" s="68" t="s">
        <v>44</v>
      </c>
      <c r="R3" s="68" t="s">
        <v>43</v>
      </c>
      <c r="S3" s="68" t="s">
        <v>42</v>
      </c>
      <c r="T3" s="68" t="s">
        <v>41</v>
      </c>
      <c r="U3" s="68" t="s">
        <v>40</v>
      </c>
      <c r="V3" s="68" t="s">
        <v>39</v>
      </c>
      <c r="W3" s="68" t="s">
        <v>38</v>
      </c>
      <c r="X3" s="68" t="s">
        <v>37</v>
      </c>
      <c r="Y3" s="67"/>
    </row>
    <row r="4" spans="1:25" s="12" customFormat="1" ht="55.5" thickBot="1" x14ac:dyDescent="0.9">
      <c r="A4" s="63"/>
      <c r="B4" s="64"/>
      <c r="C4" s="64" t="s">
        <v>36</v>
      </c>
      <c r="D4" s="64" t="s">
        <v>36</v>
      </c>
      <c r="E4" s="64" t="s">
        <v>35</v>
      </c>
      <c r="F4" s="64" t="s">
        <v>34</v>
      </c>
      <c r="G4" s="64" t="s">
        <v>33</v>
      </c>
      <c r="H4" s="70" t="s">
        <v>32</v>
      </c>
      <c r="I4" s="70" t="s">
        <v>31</v>
      </c>
      <c r="J4" s="70" t="s">
        <v>30</v>
      </c>
      <c r="K4" s="70" t="s">
        <v>29</v>
      </c>
      <c r="L4" s="70" t="s">
        <v>28</v>
      </c>
      <c r="M4" s="84" t="s">
        <v>27</v>
      </c>
      <c r="N4" s="85"/>
      <c r="O4" s="64" t="s">
        <v>26</v>
      </c>
      <c r="P4" s="64" t="s">
        <v>22</v>
      </c>
      <c r="Q4" s="64"/>
      <c r="R4" s="64" t="s">
        <v>25</v>
      </c>
      <c r="S4" s="64"/>
      <c r="T4" s="64"/>
      <c r="U4" s="64" t="s">
        <v>24</v>
      </c>
      <c r="V4" s="64"/>
      <c r="W4" s="64" t="s">
        <v>23</v>
      </c>
      <c r="X4" s="64" t="s">
        <v>22</v>
      </c>
      <c r="Y4" s="71"/>
    </row>
    <row r="5" spans="1:25" s="12" customFormat="1" ht="27.6" x14ac:dyDescent="0.85">
      <c r="A5" s="63"/>
      <c r="B5" s="72"/>
      <c r="C5" s="72"/>
      <c r="D5" s="72"/>
      <c r="E5" s="72"/>
      <c r="F5" s="72"/>
      <c r="G5" s="72"/>
      <c r="H5" s="72"/>
      <c r="I5" s="72"/>
      <c r="J5" s="72"/>
      <c r="K5" s="72"/>
      <c r="L5" s="72"/>
      <c r="M5" s="70" t="s">
        <v>21</v>
      </c>
      <c r="N5" s="70" t="s">
        <v>20</v>
      </c>
      <c r="O5" s="72"/>
      <c r="P5" s="72"/>
      <c r="Q5" s="72"/>
      <c r="R5" s="72"/>
      <c r="S5" s="72"/>
      <c r="T5" s="72"/>
      <c r="U5" s="72"/>
      <c r="V5" s="72"/>
      <c r="W5" s="72"/>
      <c r="X5" s="72"/>
      <c r="Y5" s="71"/>
    </row>
    <row r="6" spans="1:25" x14ac:dyDescent="0.85">
      <c r="A6" s="73"/>
      <c r="B6" s="74"/>
      <c r="C6" s="75"/>
      <c r="D6" s="75"/>
      <c r="E6" s="74"/>
      <c r="F6" s="74"/>
      <c r="G6" s="75"/>
      <c r="H6" s="75"/>
      <c r="I6" s="74"/>
      <c r="J6" s="74"/>
      <c r="K6" s="75"/>
      <c r="L6" s="75"/>
      <c r="M6" s="74"/>
      <c r="N6" s="74"/>
      <c r="O6" s="74"/>
      <c r="P6" s="74"/>
      <c r="Q6" s="74"/>
      <c r="R6" s="74"/>
      <c r="S6" s="74"/>
      <c r="T6" s="74"/>
      <c r="U6" s="76"/>
      <c r="V6" s="75"/>
      <c r="W6" s="74"/>
      <c r="X6" s="74"/>
      <c r="Y6" s="77"/>
    </row>
    <row r="7" spans="1:25" x14ac:dyDescent="0.85">
      <c r="A7" s="78"/>
      <c r="B7" s="79"/>
      <c r="C7" s="80"/>
      <c r="D7" s="80"/>
      <c r="E7" s="79"/>
      <c r="F7" s="79"/>
      <c r="G7" s="80"/>
      <c r="H7" s="80"/>
      <c r="I7" s="79"/>
      <c r="J7" s="79"/>
      <c r="K7" s="80"/>
      <c r="L7" s="81"/>
      <c r="M7" s="79"/>
      <c r="N7" s="79"/>
      <c r="O7" s="79"/>
      <c r="P7" s="79"/>
      <c r="Q7" s="79"/>
      <c r="R7" s="79"/>
      <c r="S7" s="79"/>
      <c r="T7" s="79"/>
      <c r="U7" s="82"/>
      <c r="V7" s="80"/>
      <c r="W7" s="82"/>
      <c r="X7" s="79"/>
      <c r="Y7" s="83"/>
    </row>
    <row r="8" spans="1:25" x14ac:dyDescent="0.85">
      <c r="A8" s="73"/>
      <c r="B8" s="74"/>
      <c r="C8" s="75"/>
      <c r="D8" s="75"/>
      <c r="E8" s="74"/>
      <c r="F8" s="74"/>
      <c r="G8" s="75"/>
      <c r="H8" s="75"/>
      <c r="I8" s="74"/>
      <c r="J8" s="74"/>
      <c r="K8" s="75"/>
      <c r="L8" s="75"/>
      <c r="M8" s="74"/>
      <c r="N8" s="74"/>
      <c r="O8" s="74"/>
      <c r="P8" s="74"/>
      <c r="Q8" s="74"/>
      <c r="R8" s="74"/>
      <c r="S8" s="74"/>
      <c r="T8" s="74"/>
      <c r="U8" s="76"/>
      <c r="V8" s="75"/>
      <c r="W8" s="74"/>
      <c r="X8" s="74"/>
      <c r="Y8" s="77"/>
    </row>
    <row r="9" spans="1:25" x14ac:dyDescent="0.85">
      <c r="A9" s="78"/>
      <c r="B9" s="79"/>
      <c r="C9" s="80"/>
      <c r="D9" s="80"/>
      <c r="E9" s="79"/>
      <c r="F9" s="79"/>
      <c r="G9" s="80"/>
      <c r="H9" s="80"/>
      <c r="I9" s="79"/>
      <c r="J9" s="79"/>
      <c r="K9" s="80"/>
      <c r="L9" s="81"/>
      <c r="M9" s="79"/>
      <c r="N9" s="79"/>
      <c r="O9" s="79"/>
      <c r="P9" s="79"/>
      <c r="Q9" s="79"/>
      <c r="R9" s="79"/>
      <c r="S9" s="79"/>
      <c r="T9" s="79"/>
      <c r="U9" s="79"/>
      <c r="V9" s="80"/>
      <c r="W9" s="79"/>
      <c r="X9" s="79"/>
      <c r="Y9" s="83"/>
    </row>
    <row r="10" spans="1:25" x14ac:dyDescent="0.85">
      <c r="A10" s="11" t="s">
        <v>19</v>
      </c>
    </row>
    <row r="11" spans="1:25" x14ac:dyDescent="0.85">
      <c r="A11" s="10" t="s">
        <v>18</v>
      </c>
    </row>
    <row r="12" spans="1:25" x14ac:dyDescent="0.85">
      <c r="A12" s="10" t="s">
        <v>17</v>
      </c>
    </row>
    <row r="13" spans="1:25" x14ac:dyDescent="0.85">
      <c r="A13" s="10" t="s">
        <v>16</v>
      </c>
    </row>
    <row r="14" spans="1:25" x14ac:dyDescent="0.85">
      <c r="A14" s="11" t="s">
        <v>15</v>
      </c>
    </row>
    <row r="15" spans="1:25" x14ac:dyDescent="0.85">
      <c r="A15" s="10" t="s">
        <v>14</v>
      </c>
    </row>
    <row r="16" spans="1:25" x14ac:dyDescent="0.85">
      <c r="A16" s="10" t="s">
        <v>13</v>
      </c>
    </row>
    <row r="17" spans="1:12" x14ac:dyDescent="0.85">
      <c r="A17" s="10" t="s">
        <v>12</v>
      </c>
      <c r="K17" s="9"/>
      <c r="L17" s="8"/>
    </row>
    <row r="18" spans="1:12" x14ac:dyDescent="0.85">
      <c r="A18" s="10" t="s">
        <v>11</v>
      </c>
      <c r="K18" s="9"/>
      <c r="L18" s="8"/>
    </row>
    <row r="19" spans="1:12" x14ac:dyDescent="0.85">
      <c r="A19" s="10"/>
    </row>
    <row r="20" spans="1:12" x14ac:dyDescent="0.85">
      <c r="A20" s="10"/>
    </row>
    <row r="21" spans="1:12" x14ac:dyDescent="0.85">
      <c r="A21" s="10"/>
    </row>
    <row r="22" spans="1:12" x14ac:dyDescent="0.85">
      <c r="A22" s="10"/>
    </row>
  </sheetData>
  <mergeCells count="6">
    <mergeCell ref="M4:N4"/>
    <mergeCell ref="E2:F2"/>
    <mergeCell ref="H3:I3"/>
    <mergeCell ref="A1:Y1"/>
    <mergeCell ref="C2:D2"/>
    <mergeCell ref="Q2:X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N62"/>
  <sheetViews>
    <sheetView defaultGridColor="0" colorId="22" zoomScale="75" workbookViewId="0">
      <selection sqref="A1:XFD3"/>
    </sheetView>
  </sheetViews>
  <sheetFormatPr defaultColWidth="11" defaultRowHeight="18.3" x14ac:dyDescent="0.85"/>
  <cols>
    <col min="1" max="1" width="15.70703125" style="14" customWidth="1"/>
    <col min="2" max="2" width="40.5" style="15" customWidth="1"/>
    <col min="3" max="3" width="11.70703125" style="14" customWidth="1"/>
    <col min="4" max="4" width="9.70703125" style="14" customWidth="1"/>
    <col min="5" max="5" width="11" style="14"/>
    <col min="6" max="7" width="11.70703125" style="14" customWidth="1"/>
    <col min="8" max="8" width="13.70703125" style="14" customWidth="1"/>
    <col min="9" max="9" width="11" style="14"/>
    <col min="10" max="10" width="11.70703125" style="14" customWidth="1"/>
    <col min="11" max="11" width="13.70703125" style="14" customWidth="1"/>
    <col min="12" max="13" width="11" style="14"/>
    <col min="14" max="15" width="14.70703125" style="14" customWidth="1"/>
    <col min="16" max="17" width="15.70703125" style="14" customWidth="1"/>
    <col min="18" max="18" width="11" style="14"/>
    <col min="19" max="19" width="11.70703125" style="14" customWidth="1"/>
    <col min="20" max="20" width="14.70703125" style="14" customWidth="1"/>
    <col min="21" max="16384" width="11" style="14"/>
  </cols>
  <sheetData>
    <row r="1" spans="1:14" s="5" customFormat="1" ht="138.75" customHeight="1" x14ac:dyDescent="0.85">
      <c r="B1" s="6"/>
      <c r="C1" s="7"/>
    </row>
    <row r="2" spans="1:14" s="1" customFormat="1" ht="19.5" customHeight="1" x14ac:dyDescent="0.85">
      <c r="A2" s="3" t="s">
        <v>9</v>
      </c>
      <c r="B2" s="4"/>
      <c r="C2" s="2"/>
    </row>
    <row r="3" spans="1:14" s="1" customFormat="1" ht="19.5" customHeight="1" x14ac:dyDescent="0.85">
      <c r="A3" s="3" t="s">
        <v>10</v>
      </c>
      <c r="B3" s="4"/>
      <c r="C3" s="2"/>
    </row>
    <row r="4" spans="1:14" x14ac:dyDescent="0.85">
      <c r="A4" s="42" t="s">
        <v>0</v>
      </c>
      <c r="B4" s="41"/>
      <c r="C4" s="40"/>
      <c r="D4" s="40"/>
    </row>
    <row r="5" spans="1:14" s="27" customFormat="1" x14ac:dyDescent="0.85">
      <c r="A5" s="39" t="s">
        <v>5</v>
      </c>
      <c r="B5" s="38" t="s">
        <v>104</v>
      </c>
      <c r="C5" s="33"/>
      <c r="D5" s="33"/>
      <c r="E5" s="28"/>
      <c r="F5" s="28"/>
      <c r="G5" s="30"/>
      <c r="H5" s="28"/>
      <c r="I5" s="28"/>
      <c r="J5" s="28"/>
      <c r="K5" s="28"/>
      <c r="L5" s="29"/>
      <c r="M5" s="28"/>
      <c r="N5" s="28"/>
    </row>
    <row r="6" spans="1:14" s="27" customFormat="1" x14ac:dyDescent="0.85">
      <c r="A6" s="39" t="s">
        <v>1</v>
      </c>
      <c r="B6" s="38" t="s">
        <v>6</v>
      </c>
      <c r="C6" s="33"/>
      <c r="D6" s="33"/>
      <c r="E6" s="28"/>
      <c r="F6" s="28"/>
      <c r="G6" s="30"/>
      <c r="H6" s="28"/>
      <c r="I6" s="28"/>
      <c r="J6" s="28"/>
      <c r="K6" s="28"/>
      <c r="L6" s="29"/>
      <c r="M6" s="28"/>
      <c r="N6" s="28"/>
    </row>
    <row r="7" spans="1:14" s="27" customFormat="1" x14ac:dyDescent="0.85">
      <c r="A7" s="39" t="s">
        <v>2</v>
      </c>
      <c r="B7" s="38" t="s">
        <v>7</v>
      </c>
      <c r="C7" s="33"/>
      <c r="D7" s="33"/>
      <c r="E7" s="28"/>
      <c r="F7" s="28"/>
      <c r="G7" s="30"/>
      <c r="H7" s="28"/>
      <c r="I7" s="28"/>
      <c r="J7" s="28"/>
      <c r="K7" s="28"/>
      <c r="L7" s="29"/>
      <c r="M7" s="28"/>
      <c r="N7" s="28"/>
    </row>
    <row r="8" spans="1:14" s="27" customFormat="1" x14ac:dyDescent="0.85">
      <c r="A8" s="39" t="s">
        <v>3</v>
      </c>
      <c r="B8" s="38" t="s">
        <v>8</v>
      </c>
      <c r="C8" s="33"/>
      <c r="D8" s="33"/>
      <c r="E8" s="28"/>
      <c r="F8" s="28"/>
      <c r="G8" s="30"/>
      <c r="H8" s="28"/>
      <c r="I8" s="28"/>
      <c r="J8" s="28"/>
      <c r="K8" s="28"/>
      <c r="L8" s="29"/>
      <c r="M8" s="28"/>
      <c r="N8" s="28"/>
    </row>
    <row r="9" spans="1:14" s="27" customFormat="1" x14ac:dyDescent="0.85">
      <c r="A9" s="37" t="s">
        <v>4</v>
      </c>
      <c r="B9" s="33"/>
      <c r="C9" s="33"/>
      <c r="D9" s="33"/>
      <c r="E9" s="28"/>
      <c r="F9" s="28"/>
      <c r="G9" s="30"/>
      <c r="H9" s="28"/>
      <c r="I9" s="28"/>
      <c r="J9" s="28"/>
      <c r="K9" s="28"/>
      <c r="L9" s="29"/>
      <c r="M9" s="28"/>
      <c r="N9" s="28"/>
    </row>
    <row r="10" spans="1:14" s="27" customFormat="1" x14ac:dyDescent="0.85">
      <c r="A10" s="31">
        <v>1</v>
      </c>
      <c r="B10" s="27" t="s">
        <v>103</v>
      </c>
      <c r="E10" s="28"/>
      <c r="F10" s="28"/>
      <c r="G10" s="30"/>
      <c r="H10" s="28"/>
      <c r="I10" s="28"/>
      <c r="J10" s="28"/>
      <c r="K10" s="28"/>
      <c r="L10" s="29"/>
      <c r="M10" s="28"/>
      <c r="N10" s="28"/>
    </row>
    <row r="11" spans="1:14" s="27" customFormat="1" x14ac:dyDescent="0.85">
      <c r="A11" s="31">
        <f>A10+1</f>
        <v>2</v>
      </c>
      <c r="B11" s="20" t="s">
        <v>102</v>
      </c>
      <c r="C11" s="22">
        <v>10000</v>
      </c>
      <c r="D11" s="18" t="s">
        <v>78</v>
      </c>
      <c r="E11" s="28"/>
      <c r="F11" s="28"/>
      <c r="G11" s="30"/>
      <c r="H11" s="28"/>
      <c r="I11" s="28"/>
      <c r="J11" s="28"/>
      <c r="K11" s="28"/>
      <c r="L11" s="29"/>
      <c r="M11" s="28"/>
      <c r="N11" s="28"/>
    </row>
    <row r="12" spans="1:14" s="27" customFormat="1" x14ac:dyDescent="0.85">
      <c r="A12" s="31">
        <f>A11+1</f>
        <v>3</v>
      </c>
      <c r="B12" s="20" t="s">
        <v>101</v>
      </c>
      <c r="C12" s="19">
        <v>3.5</v>
      </c>
      <c r="D12" s="18" t="s">
        <v>62</v>
      </c>
      <c r="E12" s="28"/>
      <c r="F12" s="28"/>
      <c r="G12" s="30"/>
      <c r="H12" s="28"/>
      <c r="I12" s="28"/>
      <c r="J12" s="28"/>
      <c r="K12" s="28"/>
      <c r="L12" s="29"/>
      <c r="M12" s="28"/>
      <c r="N12" s="28"/>
    </row>
    <row r="13" spans="1:14" s="27" customFormat="1" x14ac:dyDescent="0.85">
      <c r="A13" s="31">
        <f>A12+1</f>
        <v>4</v>
      </c>
      <c r="B13" s="35" t="s">
        <v>100</v>
      </c>
      <c r="C13" s="35" t="s">
        <v>99</v>
      </c>
      <c r="D13" s="18" t="s">
        <v>98</v>
      </c>
      <c r="E13" s="28"/>
      <c r="F13" s="28"/>
      <c r="G13" s="30"/>
      <c r="H13" s="28"/>
      <c r="I13" s="28"/>
      <c r="J13" s="28"/>
      <c r="K13" s="28"/>
      <c r="L13" s="29"/>
      <c r="M13" s="28"/>
      <c r="N13" s="28"/>
    </row>
    <row r="14" spans="1:14" s="27" customFormat="1" x14ac:dyDescent="0.85">
      <c r="A14" s="31">
        <v>5</v>
      </c>
      <c r="B14" s="20" t="s">
        <v>88</v>
      </c>
      <c r="C14" s="22">
        <v>10</v>
      </c>
      <c r="F14" s="20" t="s">
        <v>86</v>
      </c>
      <c r="G14" s="34">
        <v>0.76</v>
      </c>
      <c r="H14" s="28"/>
      <c r="I14" s="28"/>
      <c r="J14" s="28"/>
      <c r="K14" s="28"/>
      <c r="L14" s="29"/>
      <c r="M14" s="28"/>
      <c r="N14" s="28"/>
    </row>
    <row r="15" spans="1:14" s="27" customFormat="1" x14ac:dyDescent="0.85">
      <c r="A15" s="31">
        <v>6</v>
      </c>
      <c r="B15" s="20" t="s">
        <v>87</v>
      </c>
      <c r="C15" s="22">
        <v>5</v>
      </c>
      <c r="D15" s="33"/>
      <c r="E15" s="28"/>
      <c r="F15" s="20" t="s">
        <v>86</v>
      </c>
      <c r="G15" s="32">
        <v>0.6</v>
      </c>
      <c r="H15" s="28"/>
      <c r="I15" s="28"/>
      <c r="J15" s="28"/>
      <c r="K15" s="28"/>
      <c r="L15" s="29"/>
      <c r="M15" s="28"/>
      <c r="N15" s="28"/>
    </row>
    <row r="16" spans="1:14" s="27" customFormat="1" x14ac:dyDescent="0.85">
      <c r="A16" s="31">
        <v>7</v>
      </c>
      <c r="B16" s="20" t="s">
        <v>97</v>
      </c>
      <c r="C16" s="22">
        <v>3000</v>
      </c>
      <c r="D16" s="18" t="s">
        <v>78</v>
      </c>
      <c r="E16" s="28"/>
      <c r="F16" s="28"/>
      <c r="G16" s="36"/>
      <c r="H16" s="28"/>
      <c r="I16" s="28"/>
      <c r="J16" s="28"/>
      <c r="K16" s="28"/>
      <c r="L16" s="29"/>
      <c r="M16" s="28"/>
      <c r="N16" s="28"/>
    </row>
    <row r="17" spans="1:14" s="27" customFormat="1" x14ac:dyDescent="0.85">
      <c r="A17" s="31">
        <v>8</v>
      </c>
      <c r="B17" s="20" t="s">
        <v>96</v>
      </c>
      <c r="C17" s="22">
        <f>C11-C16</f>
        <v>7000</v>
      </c>
      <c r="D17" s="18" t="s">
        <v>78</v>
      </c>
      <c r="E17" s="28"/>
      <c r="F17" s="28"/>
      <c r="G17" s="30"/>
      <c r="H17" s="28"/>
      <c r="I17" s="28"/>
      <c r="J17" s="28"/>
      <c r="K17" s="28"/>
      <c r="L17" s="29"/>
      <c r="M17" s="28"/>
      <c r="N17" s="28"/>
    </row>
    <row r="18" spans="1:14" s="27" customFormat="1" x14ac:dyDescent="0.85">
      <c r="A18" s="31">
        <v>9</v>
      </c>
      <c r="B18" s="20" t="s">
        <v>95</v>
      </c>
      <c r="C18" s="22" t="s">
        <v>94</v>
      </c>
      <c r="D18" s="18" t="s">
        <v>93</v>
      </c>
      <c r="E18" s="28"/>
      <c r="F18" s="28"/>
      <c r="G18" s="30"/>
      <c r="H18" s="28"/>
      <c r="I18" s="28"/>
      <c r="J18" s="28"/>
      <c r="K18" s="28"/>
      <c r="L18" s="29"/>
      <c r="M18" s="28"/>
      <c r="N18" s="28"/>
    </row>
    <row r="19" spans="1:14" s="27" customFormat="1" x14ac:dyDescent="0.85">
      <c r="A19" s="31">
        <v>10</v>
      </c>
      <c r="B19" s="20" t="s">
        <v>92</v>
      </c>
      <c r="C19" s="19">
        <v>0.1</v>
      </c>
      <c r="D19" s="18" t="s">
        <v>62</v>
      </c>
      <c r="E19" s="28"/>
      <c r="F19" s="28"/>
      <c r="G19" s="30"/>
      <c r="H19" s="28"/>
      <c r="I19" s="28"/>
      <c r="J19" s="28"/>
      <c r="K19" s="28"/>
      <c r="L19" s="29"/>
      <c r="M19" s="28"/>
      <c r="N19" s="28"/>
    </row>
    <row r="20" spans="1:14" s="27" customFormat="1" x14ac:dyDescent="0.85">
      <c r="A20" s="31">
        <v>11</v>
      </c>
      <c r="B20" s="35" t="s">
        <v>91</v>
      </c>
      <c r="C20" s="35" t="s">
        <v>90</v>
      </c>
      <c r="D20" s="18" t="s">
        <v>89</v>
      </c>
      <c r="E20" s="28"/>
      <c r="F20" s="28"/>
      <c r="G20" s="30"/>
      <c r="H20" s="28"/>
      <c r="I20" s="28"/>
      <c r="J20" s="28"/>
      <c r="K20" s="28"/>
      <c r="L20" s="29"/>
      <c r="M20" s="28"/>
      <c r="N20" s="28"/>
    </row>
    <row r="21" spans="1:14" s="27" customFormat="1" x14ac:dyDescent="0.85">
      <c r="A21" s="31">
        <v>12</v>
      </c>
      <c r="B21" s="20" t="s">
        <v>88</v>
      </c>
      <c r="C21" s="22">
        <v>20</v>
      </c>
      <c r="F21" s="20" t="s">
        <v>86</v>
      </c>
      <c r="G21" s="34">
        <v>0.62</v>
      </c>
      <c r="H21" s="28"/>
      <c r="I21" s="28"/>
      <c r="J21" s="28"/>
      <c r="K21" s="28"/>
      <c r="L21" s="29"/>
      <c r="M21" s="28"/>
      <c r="N21" s="28"/>
    </row>
    <row r="22" spans="1:14" s="27" customFormat="1" x14ac:dyDescent="0.85">
      <c r="A22" s="31">
        <v>13</v>
      </c>
      <c r="B22" s="20" t="s">
        <v>87</v>
      </c>
      <c r="C22" s="22">
        <v>10</v>
      </c>
      <c r="D22" s="33"/>
      <c r="E22" s="28"/>
      <c r="F22" s="20" t="s">
        <v>86</v>
      </c>
      <c r="G22" s="32">
        <v>0.48</v>
      </c>
      <c r="H22" s="28"/>
      <c r="I22" s="28"/>
      <c r="J22" s="28"/>
      <c r="K22" s="28"/>
      <c r="L22" s="29"/>
      <c r="M22" s="28"/>
      <c r="N22" s="28"/>
    </row>
    <row r="23" spans="1:14" s="27" customFormat="1" x14ac:dyDescent="0.85">
      <c r="A23" s="31"/>
      <c r="B23" s="20"/>
      <c r="C23" s="22"/>
      <c r="D23" s="18"/>
      <c r="E23" s="28"/>
      <c r="F23" s="28"/>
      <c r="G23" s="30"/>
      <c r="H23" s="28"/>
      <c r="I23" s="28"/>
      <c r="J23" s="28"/>
      <c r="K23" s="28"/>
      <c r="L23" s="29"/>
      <c r="M23" s="28"/>
      <c r="N23" s="28"/>
    </row>
    <row r="24" spans="1:14" x14ac:dyDescent="0.85">
      <c r="A24" s="21"/>
      <c r="B24" s="17"/>
      <c r="C24" s="16"/>
    </row>
    <row r="25" spans="1:14" x14ac:dyDescent="0.85">
      <c r="A25" s="25" t="s">
        <v>85</v>
      </c>
      <c r="B25" s="17"/>
      <c r="C25" s="16"/>
    </row>
    <row r="26" spans="1:14" x14ac:dyDescent="0.85">
      <c r="A26" s="21"/>
      <c r="B26" s="17"/>
      <c r="C26" s="16"/>
    </row>
    <row r="27" spans="1:14" x14ac:dyDescent="0.85">
      <c r="B27" s="20" t="s">
        <v>74</v>
      </c>
      <c r="C27" s="19">
        <f>C12/C14</f>
        <v>0.35</v>
      </c>
      <c r="D27" s="23" t="s">
        <v>72</v>
      </c>
    </row>
    <row r="28" spans="1:14" x14ac:dyDescent="0.85">
      <c r="A28" s="21"/>
      <c r="B28" s="20" t="s">
        <v>73</v>
      </c>
      <c r="C28" s="19">
        <f>C12/C15</f>
        <v>0.7</v>
      </c>
      <c r="D28" s="23" t="s">
        <v>72</v>
      </c>
    </row>
    <row r="29" spans="1:14" x14ac:dyDescent="0.85">
      <c r="A29" s="21"/>
      <c r="B29" s="20" t="s">
        <v>71</v>
      </c>
      <c r="C29" s="22">
        <v>12</v>
      </c>
      <c r="D29" s="18" t="s">
        <v>36</v>
      </c>
    </row>
    <row r="30" spans="1:14" x14ac:dyDescent="0.85">
      <c r="A30" s="21"/>
      <c r="B30" s="20" t="s">
        <v>70</v>
      </c>
      <c r="C30" s="22">
        <v>42</v>
      </c>
      <c r="D30" s="18" t="s">
        <v>36</v>
      </c>
    </row>
    <row r="31" spans="1:14" x14ac:dyDescent="0.85">
      <c r="A31" s="21"/>
      <c r="B31" s="20" t="s">
        <v>69</v>
      </c>
      <c r="C31" s="22">
        <f>C17/((C29*C30)/144)</f>
        <v>2000</v>
      </c>
      <c r="D31" s="18" t="s">
        <v>68</v>
      </c>
    </row>
    <row r="32" spans="1:14" x14ac:dyDescent="0.85">
      <c r="A32" s="21"/>
      <c r="B32" s="20" t="s">
        <v>67</v>
      </c>
      <c r="C32" s="19">
        <v>0.13</v>
      </c>
      <c r="D32" s="18" t="s">
        <v>64</v>
      </c>
    </row>
    <row r="33" spans="1:4" x14ac:dyDescent="0.85">
      <c r="A33" s="21"/>
      <c r="B33" s="20" t="s">
        <v>66</v>
      </c>
      <c r="C33" s="19">
        <v>0.1</v>
      </c>
      <c r="D33" s="18" t="s">
        <v>64</v>
      </c>
    </row>
    <row r="34" spans="1:4" x14ac:dyDescent="0.85">
      <c r="A34" s="21"/>
      <c r="B34" s="20" t="s">
        <v>65</v>
      </c>
      <c r="C34" s="19">
        <v>0.25</v>
      </c>
      <c r="D34" s="18" t="s">
        <v>64</v>
      </c>
    </row>
    <row r="35" spans="1:4" x14ac:dyDescent="0.85">
      <c r="A35" s="21"/>
      <c r="B35" s="20" t="s">
        <v>63</v>
      </c>
      <c r="C35" s="19">
        <f>C32+C33+C34</f>
        <v>0.48</v>
      </c>
      <c r="D35" s="18" t="s">
        <v>62</v>
      </c>
    </row>
    <row r="36" spans="1:4" x14ac:dyDescent="0.85">
      <c r="A36" s="21"/>
      <c r="B36" s="17"/>
    </row>
    <row r="37" spans="1:4" x14ac:dyDescent="0.85">
      <c r="A37" s="21"/>
      <c r="B37" s="17"/>
    </row>
    <row r="38" spans="1:4" x14ac:dyDescent="0.85">
      <c r="A38" s="21"/>
      <c r="B38" s="17"/>
    </row>
    <row r="39" spans="1:4" x14ac:dyDescent="0.85">
      <c r="A39" s="21"/>
      <c r="B39" s="17"/>
      <c r="C39" s="16"/>
    </row>
    <row r="40" spans="1:4" x14ac:dyDescent="0.85">
      <c r="A40" s="25" t="s">
        <v>84</v>
      </c>
      <c r="B40" s="17"/>
      <c r="C40" s="16"/>
    </row>
    <row r="41" spans="1:4" x14ac:dyDescent="0.85">
      <c r="A41" s="21"/>
      <c r="B41" s="26" t="s">
        <v>83</v>
      </c>
      <c r="C41" s="16"/>
    </row>
    <row r="42" spans="1:4" x14ac:dyDescent="0.85">
      <c r="A42" s="21"/>
      <c r="B42" s="20" t="s">
        <v>82</v>
      </c>
      <c r="C42" s="22">
        <f>C31</f>
        <v>2000</v>
      </c>
      <c r="D42" s="18" t="s">
        <v>68</v>
      </c>
    </row>
    <row r="43" spans="1:4" x14ac:dyDescent="0.85">
      <c r="A43" s="21"/>
      <c r="B43" s="20" t="s">
        <v>81</v>
      </c>
      <c r="C43" s="19">
        <v>0.13</v>
      </c>
      <c r="D43" s="18" t="s">
        <v>80</v>
      </c>
    </row>
    <row r="44" spans="1:4" x14ac:dyDescent="0.85">
      <c r="A44" s="21"/>
      <c r="B44" s="20" t="s">
        <v>79</v>
      </c>
      <c r="C44" s="22">
        <f>C16</f>
        <v>3000</v>
      </c>
      <c r="D44" s="18" t="s">
        <v>78</v>
      </c>
    </row>
    <row r="45" spans="1:4" x14ac:dyDescent="0.85">
      <c r="A45" s="21"/>
      <c r="B45" s="20" t="s">
        <v>71</v>
      </c>
      <c r="C45" s="22">
        <v>6</v>
      </c>
      <c r="D45" s="18" t="s">
        <v>77</v>
      </c>
    </row>
    <row r="46" spans="1:4" x14ac:dyDescent="0.85">
      <c r="A46" s="21"/>
      <c r="B46" s="20" t="s">
        <v>70</v>
      </c>
      <c r="C46" s="22">
        <v>36</v>
      </c>
      <c r="D46" s="18" t="s">
        <v>36</v>
      </c>
    </row>
    <row r="47" spans="1:4" x14ac:dyDescent="0.85">
      <c r="A47" s="21"/>
      <c r="B47" s="20" t="s">
        <v>76</v>
      </c>
      <c r="C47" s="22">
        <f>C44/((C45*C46)/144)</f>
        <v>2000</v>
      </c>
      <c r="D47" s="18" t="s">
        <v>68</v>
      </c>
    </row>
    <row r="48" spans="1:4" x14ac:dyDescent="0.85">
      <c r="A48" s="21"/>
      <c r="B48" s="14"/>
    </row>
    <row r="49" spans="1:4" x14ac:dyDescent="0.85">
      <c r="A49" s="25" t="s">
        <v>75</v>
      </c>
      <c r="B49" s="17"/>
      <c r="C49" s="16"/>
    </row>
    <row r="50" spans="1:4" x14ac:dyDescent="0.85">
      <c r="A50" s="21"/>
      <c r="B50" s="20" t="s">
        <v>74</v>
      </c>
      <c r="C50" s="24">
        <f>C19/C21</f>
        <v>5.0000000000000001E-3</v>
      </c>
      <c r="D50" s="23" t="s">
        <v>72</v>
      </c>
    </row>
    <row r="51" spans="1:4" x14ac:dyDescent="0.85">
      <c r="A51" s="21"/>
      <c r="B51" s="20" t="s">
        <v>73</v>
      </c>
      <c r="C51" s="24">
        <f>C19/C22</f>
        <v>0.01</v>
      </c>
      <c r="D51" s="23" t="s">
        <v>72</v>
      </c>
    </row>
    <row r="52" spans="1:4" x14ac:dyDescent="0.85">
      <c r="A52" s="21"/>
      <c r="B52" s="20" t="s">
        <v>71</v>
      </c>
      <c r="C52" s="22">
        <v>48</v>
      </c>
      <c r="D52" s="18" t="s">
        <v>36</v>
      </c>
    </row>
    <row r="53" spans="1:4" x14ac:dyDescent="0.85">
      <c r="A53" s="21"/>
      <c r="B53" s="20" t="s">
        <v>70</v>
      </c>
      <c r="C53" s="22">
        <v>48</v>
      </c>
      <c r="D53" s="18" t="s">
        <v>36</v>
      </c>
    </row>
    <row r="54" spans="1:4" x14ac:dyDescent="0.85">
      <c r="A54" s="21"/>
      <c r="B54" s="20" t="s">
        <v>69</v>
      </c>
      <c r="C54" s="22">
        <f>C17/((C52*C53)/144)</f>
        <v>437.5</v>
      </c>
      <c r="D54" s="18" t="s">
        <v>68</v>
      </c>
    </row>
    <row r="55" spans="1:4" x14ac:dyDescent="0.85">
      <c r="A55" s="21"/>
      <c r="B55" s="20" t="s">
        <v>67</v>
      </c>
      <c r="C55" s="19">
        <v>0.01</v>
      </c>
      <c r="D55" s="18" t="s">
        <v>64</v>
      </c>
    </row>
    <row r="56" spans="1:4" x14ac:dyDescent="0.85">
      <c r="A56" s="21"/>
      <c r="B56" s="20" t="s">
        <v>66</v>
      </c>
      <c r="C56" s="19">
        <v>0.01</v>
      </c>
      <c r="D56" s="18" t="s">
        <v>64</v>
      </c>
    </row>
    <row r="57" spans="1:4" x14ac:dyDescent="0.85">
      <c r="A57" s="21"/>
      <c r="B57" s="20" t="s">
        <v>65</v>
      </c>
      <c r="C57" s="19">
        <v>0.01</v>
      </c>
      <c r="D57" s="18" t="s">
        <v>64</v>
      </c>
    </row>
    <row r="58" spans="1:4" x14ac:dyDescent="0.85">
      <c r="A58" s="21"/>
      <c r="B58" s="20" t="s">
        <v>63</v>
      </c>
      <c r="C58" s="19">
        <f>C55+C56+C57</f>
        <v>0.03</v>
      </c>
      <c r="D58" s="18" t="s">
        <v>62</v>
      </c>
    </row>
    <row r="59" spans="1:4" x14ac:dyDescent="0.85">
      <c r="B59" s="17"/>
    </row>
    <row r="60" spans="1:4" x14ac:dyDescent="0.85">
      <c r="B60" s="17"/>
    </row>
    <row r="61" spans="1:4" x14ac:dyDescent="0.85">
      <c r="B61" s="17"/>
    </row>
    <row r="62" spans="1:4" x14ac:dyDescent="0.85">
      <c r="B62" s="17"/>
      <c r="C62" s="16"/>
    </row>
  </sheetData>
  <pageMargins left="0.75" right="0.75" top="1" bottom="1" header="0.5" footer="0.5"/>
  <pageSetup scale="61" orientation="landscape" r:id="rId1"/>
  <headerFooter alignWithMargins="0">
    <oddFooter>&amp;LPage &amp;P of &amp;N of Sheet &amp;A of File &amp;F
Printed on &amp;D at &amp;T
DAS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4"/>
  <sheetViews>
    <sheetView zoomScale="75" workbookViewId="0">
      <selection sqref="A1:XFD3"/>
    </sheetView>
  </sheetViews>
  <sheetFormatPr defaultColWidth="8.7890625" defaultRowHeight="15.3" x14ac:dyDescent="0.85"/>
  <cols>
    <col min="1" max="1" width="15.70703125" style="8" customWidth="1"/>
    <col min="2" max="2" width="40.5" style="8" customWidth="1"/>
    <col min="3" max="16384" width="8.7890625" style="8"/>
  </cols>
  <sheetData>
    <row r="1" spans="1:14" s="5" customFormat="1" ht="138.75" customHeight="1" x14ac:dyDescent="0.85">
      <c r="B1" s="6"/>
      <c r="C1" s="7"/>
    </row>
    <row r="2" spans="1:14" s="1" customFormat="1" ht="19.5" customHeight="1" x14ac:dyDescent="0.85">
      <c r="A2" s="3" t="s">
        <v>9</v>
      </c>
      <c r="B2" s="4"/>
      <c r="C2" s="2"/>
    </row>
    <row r="3" spans="1:14" s="1" customFormat="1" ht="19.5" customHeight="1" x14ac:dyDescent="0.85">
      <c r="A3" s="3" t="s">
        <v>10</v>
      </c>
      <c r="B3" s="4"/>
      <c r="C3" s="2"/>
    </row>
    <row r="4" spans="1:14" s="14" customFormat="1" ht="18.3" x14ac:dyDescent="0.85">
      <c r="A4" s="42" t="s">
        <v>0</v>
      </c>
      <c r="B4" s="41"/>
      <c r="C4" s="40"/>
      <c r="D4" s="40"/>
    </row>
    <row r="5" spans="1:14" s="27" customFormat="1" ht="18.3" x14ac:dyDescent="0.85">
      <c r="A5" s="39" t="s">
        <v>5</v>
      </c>
      <c r="B5" s="44" t="str">
        <f>'Sample calcs'!$B5</f>
        <v>DATE?</v>
      </c>
      <c r="C5" s="33"/>
      <c r="D5" s="33"/>
      <c r="E5" s="28"/>
      <c r="F5" s="28"/>
      <c r="G5" s="30"/>
      <c r="H5" s="28"/>
      <c r="I5" s="28"/>
      <c r="J5" s="28"/>
      <c r="K5" s="28"/>
      <c r="L5" s="29"/>
      <c r="M5" s="28"/>
      <c r="N5" s="28"/>
    </row>
    <row r="6" spans="1:14" s="27" customFormat="1" ht="18.3" x14ac:dyDescent="0.85">
      <c r="A6" s="39" t="s">
        <v>1</v>
      </c>
      <c r="B6" s="44" t="str">
        <f>'Sample calcs'!$B6</f>
        <v>NAME?</v>
      </c>
      <c r="C6" s="33"/>
      <c r="D6" s="33"/>
      <c r="E6" s="28"/>
      <c r="F6" s="28"/>
      <c r="G6" s="30"/>
      <c r="H6" s="28"/>
      <c r="I6" s="28"/>
      <c r="J6" s="28"/>
      <c r="K6" s="28"/>
      <c r="L6" s="29"/>
      <c r="M6" s="28"/>
      <c r="N6" s="28"/>
    </row>
    <row r="7" spans="1:14" s="27" customFormat="1" ht="18.3" x14ac:dyDescent="0.85">
      <c r="A7" s="39" t="s">
        <v>2</v>
      </c>
      <c r="B7" s="44" t="str">
        <f>'Sample calcs'!$B7</f>
        <v>NUMBER?</v>
      </c>
      <c r="C7" s="33"/>
      <c r="D7" s="33"/>
      <c r="E7" s="28"/>
      <c r="F7" s="28"/>
      <c r="G7" s="30"/>
      <c r="H7" s="28"/>
      <c r="I7" s="28"/>
      <c r="J7" s="28"/>
      <c r="K7" s="28"/>
      <c r="L7" s="29"/>
      <c r="M7" s="28"/>
      <c r="N7" s="28"/>
    </row>
    <row r="8" spans="1:14" s="27" customFormat="1" ht="18.3" x14ac:dyDescent="0.85">
      <c r="A8" s="39" t="s">
        <v>3</v>
      </c>
      <c r="B8" s="44" t="str">
        <f>'Sample calcs'!$B8</f>
        <v>ENGINEER?</v>
      </c>
      <c r="C8" s="33"/>
      <c r="D8" s="33"/>
      <c r="E8" s="28"/>
      <c r="F8" s="28"/>
      <c r="G8" s="30"/>
      <c r="H8" s="28"/>
      <c r="I8" s="28"/>
      <c r="J8" s="28"/>
      <c r="K8" s="28"/>
      <c r="L8" s="29"/>
      <c r="M8" s="28"/>
      <c r="N8" s="28"/>
    </row>
    <row r="10" spans="1:14" ht="18.3" x14ac:dyDescent="0.85">
      <c r="A10" s="39" t="s">
        <v>106</v>
      </c>
    </row>
    <row r="64" spans="1:1" ht="18.3" x14ac:dyDescent="0.85">
      <c r="A64" s="43" t="s">
        <v>105</v>
      </c>
    </row>
  </sheetData>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dimension ref="A1:N44"/>
  <sheetViews>
    <sheetView defaultGridColor="0" colorId="22" zoomScale="75" workbookViewId="0">
      <pane xSplit="1" ySplit="13" topLeftCell="B14" activePane="bottomRight" state="frozen"/>
      <selection activeCell="B22" sqref="B22"/>
      <selection pane="topRight" activeCell="B22" sqref="B22"/>
      <selection pane="bottomLeft" activeCell="B22" sqref="B22"/>
      <selection pane="bottomRight" sqref="A1:XFD3"/>
    </sheetView>
  </sheetViews>
  <sheetFormatPr defaultColWidth="11" defaultRowHeight="18.3" x14ac:dyDescent="0.85"/>
  <cols>
    <col min="1" max="1" width="15.70703125" style="14" customWidth="1"/>
    <col min="2" max="2" width="6.9140625" style="15" customWidth="1"/>
    <col min="3" max="10" width="6.9140625" style="14" customWidth="1"/>
    <col min="11" max="11" width="15.70703125" style="14" customWidth="1"/>
    <col min="12" max="13" width="6.9140625" style="14" customWidth="1"/>
    <col min="14" max="15" width="14.70703125" style="14" customWidth="1"/>
    <col min="16" max="17" width="15.70703125" style="14" customWidth="1"/>
    <col min="18" max="18" width="11" style="14"/>
    <col min="19" max="19" width="11.70703125" style="14" customWidth="1"/>
    <col min="20" max="20" width="14.70703125" style="14" customWidth="1"/>
    <col min="21" max="16384" width="11" style="14"/>
  </cols>
  <sheetData>
    <row r="1" spans="1:14" s="5" customFormat="1" ht="138.75" customHeight="1" x14ac:dyDescent="0.85">
      <c r="B1" s="6"/>
      <c r="C1" s="7"/>
    </row>
    <row r="2" spans="1:14" s="1" customFormat="1" ht="19.5" customHeight="1" x14ac:dyDescent="0.85">
      <c r="A2" s="3" t="s">
        <v>9</v>
      </c>
      <c r="B2" s="4"/>
      <c r="C2" s="2"/>
    </row>
    <row r="3" spans="1:14" s="1" customFormat="1" ht="19.5" customHeight="1" x14ac:dyDescent="0.85">
      <c r="A3" s="3" t="s">
        <v>10</v>
      </c>
      <c r="B3" s="4"/>
      <c r="C3" s="2"/>
    </row>
    <row r="4" spans="1:14" x14ac:dyDescent="0.85">
      <c r="A4" s="42" t="s">
        <v>0</v>
      </c>
      <c r="B4" s="41"/>
      <c r="C4" s="40"/>
      <c r="D4" s="40"/>
    </row>
    <row r="5" spans="1:14" s="27" customFormat="1" x14ac:dyDescent="0.85">
      <c r="A5" s="39" t="s">
        <v>5</v>
      </c>
      <c r="B5" s="44" t="str">
        <f>'Sample calcs'!$B5</f>
        <v>DATE?</v>
      </c>
      <c r="C5" s="33"/>
      <c r="D5" s="33"/>
      <c r="E5" s="28"/>
      <c r="F5" s="28"/>
      <c r="G5" s="30"/>
      <c r="H5" s="28"/>
      <c r="I5" s="28"/>
      <c r="J5" s="28"/>
      <c r="K5" s="28"/>
      <c r="L5" s="29"/>
      <c r="M5" s="28"/>
      <c r="N5" s="28"/>
    </row>
    <row r="6" spans="1:14" s="27" customFormat="1" x14ac:dyDescent="0.85">
      <c r="A6" s="39" t="s">
        <v>1</v>
      </c>
      <c r="B6" s="44" t="str">
        <f>'Sample calcs'!$B6</f>
        <v>NAME?</v>
      </c>
      <c r="C6" s="33"/>
      <c r="D6" s="33"/>
      <c r="E6" s="28"/>
      <c r="F6" s="28"/>
      <c r="G6" s="30"/>
      <c r="H6" s="28"/>
      <c r="I6" s="28"/>
      <c r="J6" s="28"/>
      <c r="K6" s="28"/>
      <c r="L6" s="29"/>
      <c r="M6" s="28"/>
      <c r="N6" s="28"/>
    </row>
    <row r="7" spans="1:14" s="27" customFormat="1" x14ac:dyDescent="0.85">
      <c r="A7" s="39" t="s">
        <v>2</v>
      </c>
      <c r="B7" s="44" t="str">
        <f>'Sample calcs'!$B7</f>
        <v>NUMBER?</v>
      </c>
      <c r="C7" s="33"/>
      <c r="D7" s="33"/>
      <c r="E7" s="28"/>
      <c r="F7" s="28"/>
      <c r="G7" s="30"/>
      <c r="H7" s="28"/>
      <c r="I7" s="28"/>
      <c r="J7" s="28"/>
      <c r="K7" s="28"/>
      <c r="L7" s="29"/>
      <c r="M7" s="28"/>
      <c r="N7" s="28"/>
    </row>
    <row r="8" spans="1:14" s="27" customFormat="1" x14ac:dyDescent="0.85">
      <c r="A8" s="39" t="s">
        <v>3</v>
      </c>
      <c r="B8" s="44" t="str">
        <f>'Sample calcs'!$B8</f>
        <v>ENGINEER?</v>
      </c>
      <c r="C8" s="33"/>
      <c r="D8" s="33"/>
      <c r="E8" s="28"/>
      <c r="F8" s="28"/>
      <c r="G8" s="30"/>
      <c r="H8" s="28"/>
      <c r="I8" s="28"/>
      <c r="J8" s="28"/>
      <c r="K8" s="28"/>
      <c r="L8" s="29"/>
      <c r="M8" s="28"/>
      <c r="N8" s="28"/>
    </row>
    <row r="9" spans="1:14" s="27" customFormat="1" x14ac:dyDescent="0.85">
      <c r="A9" s="37" t="s">
        <v>4</v>
      </c>
      <c r="B9" s="62"/>
      <c r="C9" s="33"/>
      <c r="D9" s="33"/>
      <c r="E9" s="28"/>
      <c r="F9" s="28"/>
      <c r="G9" s="30"/>
      <c r="H9" s="28"/>
      <c r="I9" s="28"/>
      <c r="J9" s="28"/>
      <c r="K9" s="28"/>
      <c r="L9" s="29"/>
      <c r="M9" s="28"/>
      <c r="N9" s="28"/>
    </row>
    <row r="10" spans="1:14" s="27" customFormat="1" x14ac:dyDescent="0.85">
      <c r="A10" s="31">
        <v>1</v>
      </c>
      <c r="B10" s="18" t="s">
        <v>109</v>
      </c>
      <c r="C10" s="33"/>
      <c r="D10" s="33"/>
      <c r="E10" s="28"/>
      <c r="F10" s="28"/>
      <c r="G10" s="30"/>
      <c r="H10" s="28"/>
      <c r="I10" s="28"/>
      <c r="J10" s="28"/>
      <c r="K10" s="28"/>
      <c r="L10" s="29"/>
      <c r="M10" s="28"/>
      <c r="N10" s="28"/>
    </row>
    <row r="11" spans="1:14" x14ac:dyDescent="0.85">
      <c r="A11" s="61"/>
    </row>
    <row r="13" spans="1:14" x14ac:dyDescent="0.85">
      <c r="B13" s="60" t="s">
        <v>108</v>
      </c>
      <c r="C13" s="59"/>
      <c r="D13" s="59"/>
      <c r="E13" s="59"/>
      <c r="F13" s="59"/>
      <c r="G13" s="59"/>
      <c r="H13" s="59"/>
      <c r="I13" s="59"/>
      <c r="J13" s="59"/>
      <c r="K13" s="58" t="s">
        <v>107</v>
      </c>
    </row>
    <row r="14" spans="1:14" x14ac:dyDescent="0.85">
      <c r="A14" s="58" t="s">
        <v>107</v>
      </c>
      <c r="B14" s="57">
        <v>1</v>
      </c>
      <c r="C14" s="57">
        <v>2</v>
      </c>
      <c r="D14" s="57">
        <v>3</v>
      </c>
      <c r="E14" s="57">
        <v>5</v>
      </c>
      <c r="F14" s="57">
        <v>10</v>
      </c>
      <c r="G14" s="57">
        <v>20</v>
      </c>
      <c r="H14" s="57">
        <v>50</v>
      </c>
      <c r="I14" s="57">
        <v>100</v>
      </c>
      <c r="J14" s="57">
        <v>200</v>
      </c>
      <c r="K14" s="17"/>
    </row>
    <row r="15" spans="1:14" s="49" customFormat="1" x14ac:dyDescent="0.85">
      <c r="A15" s="55">
        <v>0</v>
      </c>
      <c r="B15" s="56">
        <v>0</v>
      </c>
      <c r="C15" s="56">
        <v>0</v>
      </c>
      <c r="D15" s="56">
        <v>0</v>
      </c>
      <c r="E15" s="56">
        <v>0</v>
      </c>
      <c r="F15" s="56">
        <v>0</v>
      </c>
      <c r="G15" s="56">
        <v>0</v>
      </c>
      <c r="H15" s="56">
        <v>0</v>
      </c>
      <c r="I15" s="56">
        <v>0</v>
      </c>
      <c r="J15" s="56">
        <v>0</v>
      </c>
      <c r="K15" s="55">
        <v>0</v>
      </c>
    </row>
    <row r="16" spans="1:14" x14ac:dyDescent="0.85">
      <c r="A16" s="52">
        <v>0.1</v>
      </c>
      <c r="B16" s="53">
        <v>0.05</v>
      </c>
      <c r="C16" s="53">
        <v>6.5000000000000002E-2</v>
      </c>
      <c r="D16" s="53">
        <v>7.0000000000000007E-2</v>
      </c>
      <c r="E16" s="53">
        <v>9.7500000000000003E-2</v>
      </c>
      <c r="F16" s="53">
        <v>0.12</v>
      </c>
      <c r="G16" s="53">
        <v>0.155</v>
      </c>
      <c r="H16" s="53">
        <v>0.22</v>
      </c>
      <c r="I16" s="53">
        <v>0.28499999999999998</v>
      </c>
      <c r="J16" s="53">
        <v>0.375</v>
      </c>
      <c r="K16" s="52">
        <v>0.1</v>
      </c>
    </row>
    <row r="17" spans="1:11" s="49" customFormat="1" x14ac:dyDescent="0.85">
      <c r="A17" s="55">
        <v>0.2</v>
      </c>
      <c r="B17" s="56">
        <v>0.115</v>
      </c>
      <c r="C17" s="56">
        <v>0.14000000000000001</v>
      </c>
      <c r="D17" s="56">
        <v>0.16</v>
      </c>
      <c r="E17" s="56">
        <v>0.20499999999999999</v>
      </c>
      <c r="F17" s="56">
        <v>0.28499999999999998</v>
      </c>
      <c r="G17" s="56">
        <v>0.34499999999999997</v>
      </c>
      <c r="H17" s="56">
        <v>0.51500000000000001</v>
      </c>
      <c r="I17" s="56">
        <v>0.65</v>
      </c>
      <c r="J17" s="56">
        <v>0.76500000000000001</v>
      </c>
      <c r="K17" s="55">
        <v>0.2</v>
      </c>
    </row>
    <row r="18" spans="1:11" x14ac:dyDescent="0.85">
      <c r="A18" s="52">
        <v>0.3</v>
      </c>
      <c r="B18" s="53">
        <v>0.2</v>
      </c>
      <c r="C18" s="53">
        <v>0.245</v>
      </c>
      <c r="D18" s="53">
        <v>0.28000000000000003</v>
      </c>
      <c r="E18" s="53">
        <v>0.34</v>
      </c>
      <c r="F18" s="53">
        <v>0.44500000000000001</v>
      </c>
      <c r="G18" s="53">
        <v>0.55500000000000005</v>
      </c>
      <c r="H18" s="53">
        <v>0.73750000000000004</v>
      </c>
      <c r="I18" s="53">
        <v>0.83499999999999996</v>
      </c>
      <c r="J18" s="53">
        <v>0.9</v>
      </c>
      <c r="K18" s="52">
        <v>0.3</v>
      </c>
    </row>
    <row r="19" spans="1:11" s="49" customFormat="1" x14ac:dyDescent="0.85">
      <c r="A19" s="55">
        <v>0.4</v>
      </c>
      <c r="B19" s="56">
        <v>0.30499999999999999</v>
      </c>
      <c r="C19" s="56">
        <v>0.35</v>
      </c>
      <c r="D19" s="56">
        <v>0.4</v>
      </c>
      <c r="E19" s="56">
        <v>0.47499999999999998</v>
      </c>
      <c r="F19" s="56">
        <v>0.58750000000000002</v>
      </c>
      <c r="G19" s="56">
        <v>0.71499999999999997</v>
      </c>
      <c r="H19" s="56">
        <v>0.84750000000000003</v>
      </c>
      <c r="I19" s="56">
        <v>0.92</v>
      </c>
      <c r="J19" s="56">
        <v>0.95</v>
      </c>
      <c r="K19" s="55">
        <v>0.4</v>
      </c>
    </row>
    <row r="20" spans="1:11" x14ac:dyDescent="0.85">
      <c r="A20" s="52">
        <v>0.5</v>
      </c>
      <c r="B20" s="53">
        <v>0.41</v>
      </c>
      <c r="C20" s="53">
        <v>0.48</v>
      </c>
      <c r="D20" s="53">
        <v>0.53</v>
      </c>
      <c r="E20" s="53">
        <v>0.61</v>
      </c>
      <c r="F20" s="53">
        <v>0.72</v>
      </c>
      <c r="G20" s="53">
        <v>0.8175</v>
      </c>
      <c r="H20" s="53">
        <v>0.91249999999999998</v>
      </c>
      <c r="I20" s="53">
        <v>0.95499999999999996</v>
      </c>
      <c r="J20" s="53">
        <v>0.97499999999999998</v>
      </c>
      <c r="K20" s="52">
        <v>0.5</v>
      </c>
    </row>
    <row r="21" spans="1:11" s="49" customFormat="1" x14ac:dyDescent="0.85">
      <c r="A21" s="55">
        <v>0.6</v>
      </c>
      <c r="B21" s="56">
        <v>0.52</v>
      </c>
      <c r="C21" s="56">
        <v>0.59499999999999997</v>
      </c>
      <c r="D21" s="56">
        <v>0.65</v>
      </c>
      <c r="E21" s="56">
        <v>0.72</v>
      </c>
      <c r="F21" s="56">
        <v>0.82</v>
      </c>
      <c r="G21" s="56">
        <v>0.88249999999999995</v>
      </c>
      <c r="H21" s="56">
        <v>0.95</v>
      </c>
      <c r="I21" s="56">
        <v>0.97499999999999998</v>
      </c>
      <c r="J21" s="56">
        <v>0.99250000000000005</v>
      </c>
      <c r="K21" s="55">
        <v>0.6</v>
      </c>
    </row>
    <row r="22" spans="1:11" x14ac:dyDescent="0.85">
      <c r="A22" s="52">
        <v>0.7</v>
      </c>
      <c r="B22" s="53">
        <v>0.64</v>
      </c>
      <c r="C22" s="53">
        <v>0.7</v>
      </c>
      <c r="D22" s="53">
        <v>0.75</v>
      </c>
      <c r="E22" s="53">
        <v>0.81499999999999995</v>
      </c>
      <c r="F22" s="53">
        <v>0.88249999999999995</v>
      </c>
      <c r="G22" s="53">
        <v>0.9325</v>
      </c>
      <c r="H22" s="53">
        <v>0.97499999999999998</v>
      </c>
      <c r="I22" s="53">
        <v>0.99</v>
      </c>
      <c r="J22" s="53">
        <v>1</v>
      </c>
      <c r="K22" s="52">
        <v>0.7</v>
      </c>
    </row>
    <row r="23" spans="1:11" s="49" customFormat="1" x14ac:dyDescent="0.85">
      <c r="A23" s="55">
        <v>0.8</v>
      </c>
      <c r="B23" s="56">
        <v>0.745</v>
      </c>
      <c r="C23" s="56">
        <v>0.81</v>
      </c>
      <c r="D23" s="56">
        <v>0.84</v>
      </c>
      <c r="E23" s="56">
        <v>0.88749999999999996</v>
      </c>
      <c r="F23" s="56">
        <v>0.9325</v>
      </c>
      <c r="G23" s="56">
        <v>0.97499999999999998</v>
      </c>
      <c r="H23" s="56">
        <v>0.995</v>
      </c>
      <c r="I23" s="56">
        <v>1</v>
      </c>
      <c r="J23" s="56">
        <v>1</v>
      </c>
      <c r="K23" s="55">
        <v>0.8</v>
      </c>
    </row>
    <row r="24" spans="1:11" x14ac:dyDescent="0.85">
      <c r="A24" s="52">
        <v>0.9</v>
      </c>
      <c r="B24" s="53">
        <v>0.875</v>
      </c>
      <c r="C24" s="53">
        <v>0.90500000000000003</v>
      </c>
      <c r="D24" s="53">
        <v>0.92</v>
      </c>
      <c r="E24" s="53">
        <v>0.95</v>
      </c>
      <c r="F24" s="53">
        <v>0.97499999999999998</v>
      </c>
      <c r="G24" s="53">
        <v>1</v>
      </c>
      <c r="H24" s="53">
        <v>1</v>
      </c>
      <c r="I24" s="54">
        <v>1</v>
      </c>
      <c r="J24" s="53">
        <v>1</v>
      </c>
      <c r="K24" s="52">
        <v>0.9</v>
      </c>
    </row>
    <row r="25" spans="1:11" s="49" customFormat="1" x14ac:dyDescent="0.85">
      <c r="A25" s="50">
        <v>1</v>
      </c>
      <c r="B25" s="51">
        <v>1</v>
      </c>
      <c r="C25" s="51">
        <v>1</v>
      </c>
      <c r="D25" s="51">
        <v>1</v>
      </c>
      <c r="E25" s="51">
        <v>1</v>
      </c>
      <c r="F25" s="51">
        <v>1</v>
      </c>
      <c r="G25" s="51">
        <v>1</v>
      </c>
      <c r="H25" s="51">
        <v>1</v>
      </c>
      <c r="I25" s="51">
        <v>1</v>
      </c>
      <c r="J25" s="51">
        <v>1</v>
      </c>
      <c r="K25" s="50">
        <v>1</v>
      </c>
    </row>
    <row r="26" spans="1:11" x14ac:dyDescent="0.85">
      <c r="A26" s="21"/>
      <c r="B26" s="17"/>
    </row>
    <row r="27" spans="1:11" x14ac:dyDescent="0.85">
      <c r="A27" s="21"/>
      <c r="B27" s="17"/>
      <c r="C27" s="16"/>
    </row>
    <row r="28" spans="1:11" x14ac:dyDescent="0.85">
      <c r="A28" s="21"/>
      <c r="B28" s="17"/>
      <c r="C28" s="16"/>
    </row>
    <row r="29" spans="1:11" x14ac:dyDescent="0.85">
      <c r="A29" s="21"/>
      <c r="B29" s="17"/>
      <c r="C29" s="16"/>
    </row>
    <row r="30" spans="1:11" x14ac:dyDescent="0.85">
      <c r="A30" s="21"/>
      <c r="B30" s="17"/>
      <c r="C30" s="16"/>
    </row>
    <row r="31" spans="1:11" x14ac:dyDescent="0.85">
      <c r="A31" s="21"/>
      <c r="B31" s="17"/>
      <c r="C31" s="16"/>
    </row>
    <row r="32" spans="1:11" x14ac:dyDescent="0.85">
      <c r="A32" s="21"/>
      <c r="B32" s="17"/>
      <c r="C32" s="16"/>
    </row>
    <row r="33" spans="1:3" x14ac:dyDescent="0.85">
      <c r="A33" s="25"/>
      <c r="B33" s="17"/>
      <c r="C33" s="16"/>
    </row>
    <row r="34" spans="1:3" x14ac:dyDescent="0.85">
      <c r="A34" s="21"/>
      <c r="B34" s="17"/>
      <c r="C34" s="16"/>
    </row>
    <row r="35" spans="1:3" x14ac:dyDescent="0.85">
      <c r="A35" s="48"/>
      <c r="B35" s="17"/>
      <c r="C35" s="16"/>
    </row>
    <row r="36" spans="1:3" x14ac:dyDescent="0.85">
      <c r="B36" s="17"/>
      <c r="C36" s="16"/>
    </row>
    <row r="37" spans="1:3" x14ac:dyDescent="0.85">
      <c r="B37" s="17"/>
      <c r="C37" s="16"/>
    </row>
    <row r="38" spans="1:3" x14ac:dyDescent="0.85">
      <c r="A38" s="21"/>
      <c r="B38" s="46"/>
      <c r="C38" s="45"/>
    </row>
    <row r="39" spans="1:3" x14ac:dyDescent="0.85">
      <c r="A39" s="21"/>
      <c r="B39" s="46"/>
      <c r="C39" s="45"/>
    </row>
    <row r="40" spans="1:3" x14ac:dyDescent="0.85">
      <c r="A40" s="21"/>
      <c r="B40" s="46"/>
      <c r="C40" s="45"/>
    </row>
    <row r="41" spans="1:3" x14ac:dyDescent="0.85">
      <c r="A41" s="21"/>
      <c r="B41" s="47"/>
      <c r="C41" s="45"/>
    </row>
    <row r="42" spans="1:3" x14ac:dyDescent="0.85">
      <c r="A42" s="21"/>
      <c r="B42" s="46"/>
      <c r="C42" s="45"/>
    </row>
    <row r="43" spans="1:3" x14ac:dyDescent="0.85">
      <c r="A43" s="21"/>
      <c r="C43" s="45"/>
    </row>
    <row r="44" spans="1:3" x14ac:dyDescent="0.85">
      <c r="A44" s="21"/>
      <c r="C44" s="45"/>
    </row>
  </sheetData>
  <pageMargins left="0.75" right="0.75" top="1" bottom="1" header="0.5" footer="0.5"/>
  <pageSetup scale="61" orientation="landscape" r:id="rId1"/>
  <headerFooter alignWithMargins="0">
    <oddFooter>&amp;LPage &amp;P of &amp;N of Sheet &amp;A of File &amp;F
Printed on &amp;D at &amp;T
DAS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dimension ref="A1:M43"/>
  <sheetViews>
    <sheetView defaultGridColor="0" colorId="22" zoomScale="75" workbookViewId="0">
      <pane xSplit="1" ySplit="12" topLeftCell="B13" activePane="bottomRight" state="frozen"/>
      <selection activeCell="B22" sqref="B22"/>
      <selection pane="topRight" activeCell="B22" sqref="B22"/>
      <selection pane="bottomLeft" activeCell="B22" sqref="B22"/>
      <selection pane="bottomRight" sqref="A1:XFD3"/>
    </sheetView>
  </sheetViews>
  <sheetFormatPr defaultColWidth="11" defaultRowHeight="18.3" x14ac:dyDescent="0.85"/>
  <cols>
    <col min="1" max="1" width="15.70703125" style="14" customWidth="1"/>
    <col min="2" max="2" width="6.9140625" style="15" customWidth="1"/>
    <col min="3" max="9" width="6.9140625" style="14" customWidth="1"/>
    <col min="10" max="10" width="15.70703125" style="14" customWidth="1"/>
    <col min="11" max="12" width="6.9140625" style="14" customWidth="1"/>
    <col min="13" max="14" width="14.70703125" style="14" customWidth="1"/>
    <col min="15" max="16" width="15.70703125" style="14" customWidth="1"/>
    <col min="17" max="17" width="11" style="14"/>
    <col min="18" max="18" width="11.70703125" style="14" customWidth="1"/>
    <col min="19" max="19" width="14.70703125" style="14" customWidth="1"/>
    <col min="20" max="16384" width="11" style="14"/>
  </cols>
  <sheetData>
    <row r="1" spans="1:13" s="5" customFormat="1" ht="138.75" customHeight="1" x14ac:dyDescent="0.85">
      <c r="B1" s="6"/>
      <c r="C1" s="7"/>
    </row>
    <row r="2" spans="1:13" s="1" customFormat="1" ht="19.5" customHeight="1" x14ac:dyDescent="0.85">
      <c r="A2" s="3" t="s">
        <v>9</v>
      </c>
      <c r="B2" s="4"/>
      <c r="C2" s="2"/>
    </row>
    <row r="3" spans="1:13" s="1" customFormat="1" ht="19.5" customHeight="1" x14ac:dyDescent="0.85">
      <c r="A3" s="3" t="s">
        <v>10</v>
      </c>
      <c r="B3" s="4"/>
      <c r="C3" s="2"/>
    </row>
    <row r="4" spans="1:13" x14ac:dyDescent="0.85">
      <c r="A4" s="42" t="s">
        <v>0</v>
      </c>
      <c r="B4" s="41"/>
      <c r="C4" s="40"/>
    </row>
    <row r="5" spans="1:13" s="27" customFormat="1" x14ac:dyDescent="0.85">
      <c r="A5" s="39" t="s">
        <v>5</v>
      </c>
      <c r="B5" s="44" t="str">
        <f>'Sample calcs'!$B5</f>
        <v>DATE?</v>
      </c>
      <c r="C5" s="33"/>
      <c r="D5" s="28"/>
      <c r="E5" s="28"/>
      <c r="F5" s="30"/>
      <c r="G5" s="28"/>
      <c r="H5" s="28"/>
      <c r="I5" s="28"/>
      <c r="J5" s="28"/>
      <c r="K5" s="29"/>
      <c r="L5" s="28"/>
      <c r="M5" s="28"/>
    </row>
    <row r="6" spans="1:13" s="27" customFormat="1" x14ac:dyDescent="0.85">
      <c r="A6" s="39" t="s">
        <v>1</v>
      </c>
      <c r="B6" s="44" t="str">
        <f>'Sample calcs'!$B6</f>
        <v>NAME?</v>
      </c>
      <c r="C6" s="33"/>
      <c r="D6" s="28"/>
      <c r="E6" s="28"/>
      <c r="F6" s="30"/>
      <c r="G6" s="28"/>
      <c r="H6" s="28"/>
      <c r="I6" s="28"/>
      <c r="J6" s="28"/>
      <c r="K6" s="29"/>
      <c r="L6" s="28"/>
      <c r="M6" s="28"/>
    </row>
    <row r="7" spans="1:13" s="27" customFormat="1" x14ac:dyDescent="0.85">
      <c r="A7" s="39" t="s">
        <v>2</v>
      </c>
      <c r="B7" s="44" t="str">
        <f>'Sample calcs'!$B7</f>
        <v>NUMBER?</v>
      </c>
      <c r="C7" s="33"/>
      <c r="D7" s="28"/>
      <c r="E7" s="28"/>
      <c r="F7" s="30"/>
      <c r="G7" s="28"/>
      <c r="H7" s="28"/>
      <c r="I7" s="28"/>
      <c r="J7" s="28"/>
      <c r="K7" s="29"/>
      <c r="L7" s="28"/>
      <c r="M7" s="28"/>
    </row>
    <row r="8" spans="1:13" s="27" customFormat="1" x14ac:dyDescent="0.85">
      <c r="A8" s="39" t="s">
        <v>3</v>
      </c>
      <c r="B8" s="44" t="str">
        <f>'Sample calcs'!$B8</f>
        <v>ENGINEER?</v>
      </c>
      <c r="C8" s="33"/>
      <c r="D8" s="28"/>
      <c r="E8" s="28"/>
      <c r="F8" s="30"/>
      <c r="G8" s="28"/>
      <c r="H8" s="28"/>
      <c r="I8" s="28"/>
      <c r="J8" s="28"/>
      <c r="K8" s="29"/>
      <c r="L8" s="28"/>
      <c r="M8" s="28"/>
    </row>
    <row r="9" spans="1:13" s="27" customFormat="1" x14ac:dyDescent="0.85">
      <c r="A9" s="37" t="s">
        <v>4</v>
      </c>
      <c r="B9" s="62"/>
      <c r="C9" s="33"/>
      <c r="D9" s="28"/>
      <c r="E9" s="28"/>
      <c r="F9" s="30"/>
      <c r="G9" s="28"/>
      <c r="H9" s="28"/>
      <c r="I9" s="28"/>
      <c r="J9" s="28"/>
      <c r="K9" s="29"/>
      <c r="L9" s="28"/>
      <c r="M9" s="28"/>
    </row>
    <row r="10" spans="1:13" s="27" customFormat="1" x14ac:dyDescent="0.85">
      <c r="A10" s="31">
        <v>1</v>
      </c>
      <c r="B10" s="18" t="s">
        <v>110</v>
      </c>
      <c r="C10" s="33"/>
      <c r="D10" s="28"/>
      <c r="E10" s="28"/>
      <c r="F10" s="30"/>
      <c r="G10" s="28"/>
      <c r="H10" s="28"/>
      <c r="I10" s="28"/>
      <c r="J10" s="28"/>
      <c r="K10" s="29"/>
      <c r="L10" s="28"/>
      <c r="M10" s="28"/>
    </row>
    <row r="12" spans="1:13" x14ac:dyDescent="0.85">
      <c r="B12" s="60" t="s">
        <v>108</v>
      </c>
      <c r="C12" s="59"/>
      <c r="D12" s="59"/>
      <c r="E12" s="59"/>
      <c r="F12" s="59"/>
      <c r="G12" s="59"/>
      <c r="H12" s="59"/>
      <c r="I12" s="59"/>
      <c r="J12" s="58" t="s">
        <v>107</v>
      </c>
    </row>
    <row r="13" spans="1:13" x14ac:dyDescent="0.85">
      <c r="A13" s="58" t="s">
        <v>107</v>
      </c>
      <c r="B13" s="57">
        <v>1</v>
      </c>
      <c r="C13" s="57">
        <v>3</v>
      </c>
      <c r="D13" s="57">
        <v>5</v>
      </c>
      <c r="E13" s="57">
        <v>10</v>
      </c>
      <c r="F13" s="57">
        <v>20</v>
      </c>
      <c r="G13" s="57">
        <v>50</v>
      </c>
      <c r="H13" s="57">
        <v>100</v>
      </c>
      <c r="I13" s="57">
        <v>200</v>
      </c>
      <c r="J13" s="17"/>
    </row>
    <row r="14" spans="1:13" s="49" customFormat="1" x14ac:dyDescent="0.85">
      <c r="A14" s="55">
        <v>0</v>
      </c>
      <c r="B14" s="56">
        <v>0</v>
      </c>
      <c r="C14" s="56">
        <v>0</v>
      </c>
      <c r="D14" s="56">
        <v>0</v>
      </c>
      <c r="E14" s="56">
        <v>0</v>
      </c>
      <c r="F14" s="56">
        <v>0</v>
      </c>
      <c r="G14" s="56">
        <v>0</v>
      </c>
      <c r="H14" s="56">
        <v>0</v>
      </c>
      <c r="I14" s="56">
        <v>0</v>
      </c>
      <c r="J14" s="55">
        <v>0</v>
      </c>
    </row>
    <row r="15" spans="1:13" x14ac:dyDescent="0.85">
      <c r="A15" s="52">
        <v>0.1</v>
      </c>
      <c r="B15" s="53">
        <v>2.5000000000000001E-2</v>
      </c>
      <c r="C15" s="53">
        <v>3.5000000000000003E-2</v>
      </c>
      <c r="D15" s="53">
        <v>0.04</v>
      </c>
      <c r="E15" s="53">
        <v>6.5000000000000002E-2</v>
      </c>
      <c r="F15" s="53">
        <v>8.5000000000000006E-2</v>
      </c>
      <c r="G15" s="53">
        <v>0.12</v>
      </c>
      <c r="H15" s="53">
        <v>0.17499999999999999</v>
      </c>
      <c r="I15" s="53">
        <v>0.22500000000000001</v>
      </c>
      <c r="J15" s="52">
        <v>0.1</v>
      </c>
    </row>
    <row r="16" spans="1:13" s="49" customFormat="1" x14ac:dyDescent="0.85">
      <c r="A16" s="55">
        <v>0.2</v>
      </c>
      <c r="B16" s="56">
        <v>5.5E-2</v>
      </c>
      <c r="C16" s="56">
        <v>8.5000000000000006E-2</v>
      </c>
      <c r="D16" s="56">
        <v>0.10050000000000001</v>
      </c>
      <c r="E16" s="56">
        <v>0.14499999999999999</v>
      </c>
      <c r="F16" s="56">
        <v>0.185</v>
      </c>
      <c r="G16" s="56">
        <v>0.27500000000000002</v>
      </c>
      <c r="H16" s="56">
        <v>0.36</v>
      </c>
      <c r="I16" s="56">
        <v>0.47499999999999998</v>
      </c>
      <c r="J16" s="55">
        <v>0.2</v>
      </c>
    </row>
    <row r="17" spans="1:10" x14ac:dyDescent="0.85">
      <c r="A17" s="52">
        <v>0.3</v>
      </c>
      <c r="B17" s="53">
        <v>0.1</v>
      </c>
      <c r="C17" s="53">
        <v>0.14699999999999999</v>
      </c>
      <c r="D17" s="53">
        <v>0.18</v>
      </c>
      <c r="E17" s="53">
        <v>0.23</v>
      </c>
      <c r="F17" s="53">
        <v>0.315</v>
      </c>
      <c r="G17" s="53">
        <v>0.44</v>
      </c>
      <c r="H17" s="53">
        <v>0.57999999999999996</v>
      </c>
      <c r="I17" s="53">
        <v>0.69750000000000001</v>
      </c>
      <c r="J17" s="52">
        <v>0.3</v>
      </c>
    </row>
    <row r="18" spans="1:10" s="49" customFormat="1" x14ac:dyDescent="0.85">
      <c r="A18" s="55">
        <v>0.4</v>
      </c>
      <c r="B18" s="56">
        <v>0.155</v>
      </c>
      <c r="C18" s="56">
        <v>0.22</v>
      </c>
      <c r="D18" s="56">
        <v>0.27</v>
      </c>
      <c r="E18" s="56">
        <v>0.35</v>
      </c>
      <c r="F18" s="56">
        <v>0.45</v>
      </c>
      <c r="G18" s="56">
        <v>0.62</v>
      </c>
      <c r="H18" s="56">
        <v>0.745</v>
      </c>
      <c r="I18" s="56">
        <v>0.85750000000000004</v>
      </c>
      <c r="J18" s="55">
        <v>0.4</v>
      </c>
    </row>
    <row r="19" spans="1:10" x14ac:dyDescent="0.85">
      <c r="A19" s="52">
        <v>0.5</v>
      </c>
      <c r="B19" s="53">
        <v>0.22500000000000001</v>
      </c>
      <c r="C19" s="53">
        <v>0.32</v>
      </c>
      <c r="D19" s="53">
        <v>0.38</v>
      </c>
      <c r="E19" s="53">
        <v>0.48</v>
      </c>
      <c r="F19" s="53">
        <v>0.61</v>
      </c>
      <c r="G19" s="53">
        <v>0.76</v>
      </c>
      <c r="H19" s="53">
        <v>0.85499999999999998</v>
      </c>
      <c r="I19" s="53">
        <v>0.92500000000000004</v>
      </c>
      <c r="J19" s="52">
        <v>0.5</v>
      </c>
    </row>
    <row r="20" spans="1:10" s="49" customFormat="1" x14ac:dyDescent="0.85">
      <c r="A20" s="55">
        <v>0.6</v>
      </c>
      <c r="B20" s="56">
        <v>0.32750000000000001</v>
      </c>
      <c r="C20" s="56">
        <v>0.44500000000000001</v>
      </c>
      <c r="D20" s="56">
        <v>0.51500000000000001</v>
      </c>
      <c r="E20" s="56">
        <v>0.625</v>
      </c>
      <c r="F20" s="56">
        <v>0.75</v>
      </c>
      <c r="G20" s="56">
        <v>0.86750000000000005</v>
      </c>
      <c r="H20" s="56">
        <v>0.92</v>
      </c>
      <c r="I20" s="56">
        <v>0.96499999999999997</v>
      </c>
      <c r="J20" s="55">
        <v>0.6</v>
      </c>
    </row>
    <row r="21" spans="1:10" x14ac:dyDescent="0.85">
      <c r="A21" s="52">
        <v>0.7</v>
      </c>
      <c r="B21" s="53">
        <v>0.46750000000000003</v>
      </c>
      <c r="C21" s="53">
        <v>0.57499999999999996</v>
      </c>
      <c r="D21" s="53">
        <v>0.66</v>
      </c>
      <c r="E21" s="53">
        <v>0.76</v>
      </c>
      <c r="F21" s="53">
        <v>0.85</v>
      </c>
      <c r="G21" s="53">
        <v>0.92500000000000004</v>
      </c>
      <c r="H21" s="53">
        <v>0.95250000000000001</v>
      </c>
      <c r="I21" s="53">
        <v>0.98</v>
      </c>
      <c r="J21" s="52">
        <v>0.7</v>
      </c>
    </row>
    <row r="22" spans="1:10" s="49" customFormat="1" x14ac:dyDescent="0.85">
      <c r="A22" s="55">
        <v>0.8</v>
      </c>
      <c r="B22" s="56">
        <v>0.61499999999999999</v>
      </c>
      <c r="C22" s="56">
        <v>0.72499999999999998</v>
      </c>
      <c r="D22" s="56">
        <v>0.79</v>
      </c>
      <c r="E22" s="56">
        <v>0.87</v>
      </c>
      <c r="F22" s="56">
        <v>0.92</v>
      </c>
      <c r="G22" s="56">
        <v>0.97</v>
      </c>
      <c r="H22" s="56">
        <v>0.98</v>
      </c>
      <c r="I22" s="56">
        <v>0.99</v>
      </c>
      <c r="J22" s="55">
        <v>0.8</v>
      </c>
    </row>
    <row r="23" spans="1:10" x14ac:dyDescent="0.85">
      <c r="A23" s="52">
        <v>0.9</v>
      </c>
      <c r="B23" s="53">
        <v>0.78500000000000003</v>
      </c>
      <c r="C23" s="53">
        <v>0.88</v>
      </c>
      <c r="D23" s="53">
        <v>0.91</v>
      </c>
      <c r="E23" s="53">
        <v>0.94499999999999995</v>
      </c>
      <c r="F23" s="53">
        <v>0.97499999999999998</v>
      </c>
      <c r="G23" s="53">
        <v>0.99</v>
      </c>
      <c r="H23" s="54">
        <v>1</v>
      </c>
      <c r="I23" s="53">
        <v>1</v>
      </c>
      <c r="J23" s="52">
        <v>0.9</v>
      </c>
    </row>
    <row r="24" spans="1:10" s="49" customFormat="1" x14ac:dyDescent="0.85">
      <c r="A24" s="50">
        <v>1</v>
      </c>
      <c r="B24" s="51">
        <v>1</v>
      </c>
      <c r="C24" s="51">
        <v>1</v>
      </c>
      <c r="D24" s="51">
        <v>1</v>
      </c>
      <c r="E24" s="51">
        <v>1</v>
      </c>
      <c r="F24" s="51">
        <v>1</v>
      </c>
      <c r="G24" s="51">
        <v>1</v>
      </c>
      <c r="H24" s="51">
        <v>1</v>
      </c>
      <c r="I24" s="51">
        <v>1</v>
      </c>
      <c r="J24" s="50">
        <v>1</v>
      </c>
    </row>
    <row r="25" spans="1:10" x14ac:dyDescent="0.85">
      <c r="A25" s="21"/>
      <c r="B25" s="17"/>
    </row>
    <row r="26" spans="1:10" x14ac:dyDescent="0.85">
      <c r="A26" s="21"/>
      <c r="B26" s="17"/>
    </row>
    <row r="27" spans="1:10" x14ac:dyDescent="0.85">
      <c r="A27" s="21"/>
      <c r="B27" s="17"/>
    </row>
    <row r="28" spans="1:10" x14ac:dyDescent="0.85">
      <c r="A28" s="21"/>
      <c r="B28" s="17"/>
    </row>
    <row r="29" spans="1:10" x14ac:dyDescent="0.85">
      <c r="A29" s="21"/>
      <c r="B29" s="17"/>
    </row>
    <row r="30" spans="1:10" x14ac:dyDescent="0.85">
      <c r="A30" s="21"/>
      <c r="B30" s="17"/>
    </row>
    <row r="31" spans="1:10" x14ac:dyDescent="0.85">
      <c r="A31" s="21"/>
      <c r="B31" s="17"/>
    </row>
    <row r="32" spans="1:10" x14ac:dyDescent="0.85">
      <c r="A32" s="25"/>
      <c r="B32" s="17"/>
    </row>
    <row r="33" spans="1:2" x14ac:dyDescent="0.85">
      <c r="A33" s="21"/>
      <c r="B33" s="17"/>
    </row>
    <row r="34" spans="1:2" x14ac:dyDescent="0.85">
      <c r="A34" s="48"/>
      <c r="B34" s="17"/>
    </row>
    <row r="35" spans="1:2" x14ac:dyDescent="0.85">
      <c r="B35" s="17"/>
    </row>
    <row r="36" spans="1:2" x14ac:dyDescent="0.85">
      <c r="B36" s="17"/>
    </row>
    <row r="37" spans="1:2" x14ac:dyDescent="0.85">
      <c r="A37" s="21"/>
      <c r="B37" s="46"/>
    </row>
    <row r="38" spans="1:2" x14ac:dyDescent="0.85">
      <c r="A38" s="21"/>
      <c r="B38" s="46"/>
    </row>
    <row r="39" spans="1:2" x14ac:dyDescent="0.85">
      <c r="A39" s="21"/>
      <c r="B39" s="46"/>
    </row>
    <row r="40" spans="1:2" x14ac:dyDescent="0.85">
      <c r="A40" s="21"/>
      <c r="B40" s="47"/>
    </row>
    <row r="41" spans="1:2" x14ac:dyDescent="0.85">
      <c r="A41" s="21"/>
      <c r="B41" s="46"/>
    </row>
    <row r="42" spans="1:2" x14ac:dyDescent="0.85">
      <c r="A42" s="21"/>
    </row>
    <row r="43" spans="1:2" x14ac:dyDescent="0.85">
      <c r="A43" s="21"/>
    </row>
  </sheetData>
  <pageMargins left="0.75" right="0.75" top="1" bottom="1" header="0.5" footer="0.5"/>
  <pageSetup scale="61" orientation="landscape" r:id="rId1"/>
  <headerFooter alignWithMargins="0">
    <oddFooter>&amp;LPage &amp;P of &amp;N of Sheet &amp;A of File &amp;F
Printed on &amp;D at &amp;T
DAS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2</vt:i4>
      </vt:variant>
    </vt:vector>
  </HeadingPairs>
  <TitlesOfParts>
    <vt:vector size="9" baseType="lpstr">
      <vt:lpstr>Blank Damper Schedule</vt:lpstr>
      <vt:lpstr>Sample calcs</vt:lpstr>
      <vt:lpstr>Sample ASHRAE Fitting Info</vt:lpstr>
      <vt:lpstr>Parallel Blade Graph Data</vt:lpstr>
      <vt:lpstr>Opposed  Blade Graph Data </vt:lpstr>
      <vt:lpstr>Parallel Blade Graph</vt:lpstr>
      <vt:lpstr>Opposed  Blade Graph </vt:lpstr>
      <vt:lpstr>'Opposed  Blade Graph Data '!Print_Titles</vt:lpstr>
      <vt:lpstr>'Parallel Blade Graph Data'!Print_Titles</vt:lpstr>
    </vt:vector>
  </TitlesOfParts>
  <Company>Dell - Personal Systems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Sellers</dc:creator>
  <cp:lastModifiedBy>David Sellers</cp:lastModifiedBy>
  <dcterms:created xsi:type="dcterms:W3CDTF">2002-10-15T18:30:13Z</dcterms:created>
  <dcterms:modified xsi:type="dcterms:W3CDTF">2020-07-27T05:41:54Z</dcterms:modified>
</cp:coreProperties>
</file>